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444" activeTab="0"/>
  </bookViews>
  <sheets>
    <sheet name="PLAN DE MEJORAMIENTO" sheetId="1" r:id="rId1"/>
  </sheets>
  <definedNames>
    <definedName name="_xlnm.Print_Area" localSheetId="0">'PLAN DE MEJORAMIENTO'!$A$1:$Q$33</definedName>
    <definedName name="_xlnm.Print_Titles" localSheetId="0">'PLAN DE MEJORAMIENTO'!$8:$8</definedName>
  </definedNames>
  <calcPr fullCalcOnLoad="1"/>
</workbook>
</file>

<file path=xl/comments1.xml><?xml version="1.0" encoding="utf-8"?>
<comments xmlns="http://schemas.openxmlformats.org/spreadsheetml/2006/main">
  <authors>
    <author>laquijano</author>
    <author>mporrasa</author>
    <author>CSJ06131</author>
  </authors>
  <commentList>
    <comment ref="G8" authorId="0">
      <text>
        <r>
          <rPr>
            <sz val="8"/>
            <rFont val="Tahoma"/>
            <family val="2"/>
          </rPr>
          <t xml:space="preserve">Se debe consignar el volumen o tamaño de la meta propuesta en las unidades de medida esatblecidas para ella 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sz val="8"/>
            <rFont val="Tahoma"/>
            <family val="2"/>
          </rPr>
          <t>Se consigna el número de unidades ejecutadas de acuerdo con la meta formulada. Esta casilla es un número entero que permitirá medir el avance y cumplimiento del Plan.</t>
        </r>
      </text>
    </comment>
    <comment ref="M8" authorId="0">
      <text>
        <r>
          <rPr>
            <sz val="8"/>
            <rFont val="Tahoma"/>
            <family val="2"/>
          </rPr>
          <t xml:space="preserve">Calcula el avance porcentual de la meta  dividiendo el AVANCE FISICO DE EJECUCIÖN DE LAS METAS / DIMENSIÖN DE LA META
</t>
        </r>
      </text>
    </comment>
    <comment ref="N8" authorId="1">
      <text>
        <r>
          <rPr>
            <sz val="8"/>
            <rFont val="Tahoma"/>
            <family val="2"/>
          </rPr>
          <t xml:space="preserve">Multiplica el % por el Plazo en Semanas.
</t>
        </r>
      </text>
    </comment>
    <comment ref="O8" authorId="1">
      <text>
        <r>
          <rPr>
            <sz val="8"/>
            <rFont val="Tahoma"/>
            <family val="2"/>
          </rPr>
          <t xml:space="preserve">Si la meta esta vencida coloca el puntaje logrado, de lo contrario coloca 0
</t>
        </r>
      </text>
    </comment>
    <comment ref="P8" authorId="1">
      <text>
        <r>
          <rPr>
            <sz val="8"/>
            <rFont val="Tahoma"/>
            <family val="2"/>
          </rPr>
          <t xml:space="preserve">Si la meta esta vencida coloca el Plazo en Semanas
</t>
        </r>
      </text>
    </comment>
    <comment ref="N3" authorId="1">
      <text>
        <r>
          <rPr>
            <sz val="8"/>
            <rFont val="Tahoma"/>
            <family val="2"/>
          </rPr>
          <t xml:space="preserve">Coloque la fecha en formato día / mes / año
</t>
        </r>
      </text>
    </comment>
    <comment ref="G27" authorId="1">
      <text>
        <r>
          <rPr>
            <sz val="8"/>
            <rFont val="Tahoma"/>
            <family val="2"/>
          </rPr>
          <t>Trae la sumatoría la Columna "Puntaje atribuido actividades vencidas"</t>
        </r>
      </text>
    </comment>
    <comment ref="G28" authorId="1">
      <text>
        <r>
          <rPr>
            <sz val="8"/>
            <rFont val="Tahoma"/>
            <family val="2"/>
          </rPr>
          <t>Trae la sumatoria del "Plazo en semanas de las actividades"</t>
        </r>
      </text>
    </comment>
    <comment ref="N4" authorId="2">
      <text>
        <r>
          <rPr>
            <sz val="9"/>
            <rFont val="Tahoma"/>
            <family val="2"/>
          </rPr>
          <t>Coloque la fecha en que se realiza el seguimiento al Plan de Mejoramiento. Esta fecha es necesaria para calcular las fórmulas del formato.</t>
        </r>
      </text>
    </comment>
  </commentList>
</comments>
</file>

<file path=xl/sharedStrings.xml><?xml version="1.0" encoding="utf-8"?>
<sst xmlns="http://schemas.openxmlformats.org/spreadsheetml/2006/main" count="70" uniqueCount="69">
  <si>
    <t>Verificación del soporte que justifica el avance de la acción emprendida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</si>
  <si>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</si>
  <si>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</si>
  <si>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</si>
  <si>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</si>
  <si>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>Porcentaje de Avance fisico de ejecución de las actividades</t>
  </si>
  <si>
    <t>Puntaje  Logrado  por las actividades</t>
  </si>
  <si>
    <t xml:space="preserve">Puntaje Logrado por las actividades vencidas </t>
  </si>
  <si>
    <t>Puntaje atribuido actividades vencidas</t>
  </si>
  <si>
    <t>Avance físico de ejecución de las actividades</t>
  </si>
  <si>
    <t>UNIDAD O DEPENDENCIA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</si>
  <si>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</si>
  <si>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</si>
  <si>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</si>
  <si>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</si>
  <si>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</si>
  <si>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</si>
  <si>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</si>
  <si>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</si>
  <si>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</si>
  <si>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</si>
  <si>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</si>
  <si>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</si>
  <si>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</si>
  <si>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</si>
  <si>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</si>
  <si>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</si>
  <si>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SECCIONAL </t>
  </si>
  <si>
    <t>FECHA DE ELABORACIÓN</t>
  </si>
  <si>
    <t>FECHA DE SEGUIMIENTO</t>
  </si>
  <si>
    <t>Se debe consignar el parámetro de referencia que permite cuantificar las metas. Ej. Reuniones, oficios, informes, entre otros</t>
  </si>
  <si>
    <t>Una vez efectuado el seguimieto al Plan de Mejoramiento, el formato calcula automáticamente dos indicadores:</t>
  </si>
  <si>
    <t>FIRMA DEL LÍDER DEL PROCESO</t>
  </si>
  <si>
    <t xml:space="preserve">NOMBRE: </t>
  </si>
  <si>
    <t xml:space="preserve">CARGO: </t>
  </si>
  <si>
    <t>(CPM = POMMVi/PBEC)</t>
  </si>
  <si>
    <t>(AP= POMi/PBEA)</t>
  </si>
  <si>
    <t>PUNTAJES BASE DE EVALUACIÓN</t>
  </si>
  <si>
    <t>2. Avance del Plan</t>
  </si>
  <si>
    <t>DD/MM/AAAA</t>
  </si>
  <si>
    <t>HALLAZGO</t>
  </si>
  <si>
    <t>CAUSA</t>
  </si>
  <si>
    <t>ACCIÓN DE MEJORA</t>
  </si>
  <si>
    <t>DESCRIPCIÓN DE LAS METAS</t>
  </si>
  <si>
    <t xml:space="preserve">UNIDAD DE MEDIDA DE LAS METAS </t>
  </si>
  <si>
    <t>DIMENSIÓN DE LAS METAS</t>
  </si>
  <si>
    <t>FECHA DE INICIO</t>
  </si>
  <si>
    <t>FECHA DE TERMINACIÓN</t>
  </si>
  <si>
    <t xml:space="preserve">PLAZO EN SEMANAS </t>
  </si>
  <si>
    <t>No.</t>
  </si>
  <si>
    <t>Se describe el hallazgo evidenciado, este se puede generar de informes de auditoría, acciones de autocontrol o autogestión.</t>
  </si>
  <si>
    <t>Se debe consignar el volumen o tamaño de la actividad, en cantidades, según la unidad de medida definida. Este siempre debe ser un número entero.</t>
  </si>
  <si>
    <t xml:space="preserve">FORMULACIÓN </t>
  </si>
  <si>
    <t>SEGUIMIENTO</t>
  </si>
  <si>
    <t>Esta casilla se diligencia cuando se realiza el seguimiento. Se debe registrar la cantidad de unidades ejecutadas según la unidad de medida de las metas(Columna F)</t>
  </si>
  <si>
    <t>EVALUACIÓN DEL PLAN DE MEJORAMIENTO</t>
  </si>
  <si>
    <t>EFECTIVIDAD DE LA ACCIÓN</t>
  </si>
  <si>
    <t>PROCESO</t>
  </si>
  <si>
    <r>
      <rPr>
        <b/>
        <sz val="10"/>
        <rFont val="Arial"/>
        <family val="2"/>
      </rPr>
      <t>Cálculo Automático.</t>
    </r>
    <r>
      <rPr>
        <sz val="10"/>
        <rFont val="Arial"/>
        <family val="2"/>
      </rPr>
      <t xml:space="preserve"> Esta casilla muestra la cantidad de semanas requeridas para cumplir con el objetivo propuesto.</t>
    </r>
  </si>
  <si>
    <r>
      <rPr>
        <b/>
        <sz val="10"/>
        <rFont val="Arial"/>
        <family val="2"/>
      </rPr>
      <t>Cálculo Automático.</t>
    </r>
    <r>
      <rPr>
        <sz val="10"/>
        <rFont val="Arial"/>
        <family val="2"/>
      </rPr>
      <t xml:space="preserve"> Calcula el avance porcentual de la meta. Avance físico de ejecución de las metas /dimensión de la meta</t>
    </r>
  </si>
  <si>
    <r>
      <rPr>
        <b/>
        <sz val="10"/>
        <rFont val="Arial"/>
        <family val="2"/>
      </rPr>
      <t xml:space="preserve">Cálculo Automático. </t>
    </r>
    <r>
      <rPr>
        <sz val="10"/>
        <rFont val="Arial"/>
        <family val="2"/>
      </rPr>
      <t>Multiplica el porcentaje por el plazo en semanas</t>
    </r>
  </si>
  <si>
    <r>
      <rPr>
        <b/>
        <sz val="10"/>
        <rFont val="Arial"/>
        <family val="2"/>
      </rPr>
      <t>Cálculo Automático.</t>
    </r>
    <r>
      <rPr>
        <sz val="10"/>
        <rFont val="Arial"/>
        <family val="2"/>
      </rPr>
      <t xml:space="preserve"> Si la meta esta vencida se coloca el puntaje logrado de lo contrario se coloca cero (0)</t>
    </r>
  </si>
  <si>
    <r>
      <rPr>
        <b/>
        <sz val="10"/>
        <rFont val="Arial"/>
        <family val="2"/>
      </rPr>
      <t xml:space="preserve">Cálculo Automático. </t>
    </r>
    <r>
      <rPr>
        <sz val="10"/>
        <rFont val="Arial"/>
        <family val="2"/>
      </rPr>
      <t>Si la meta esta vencida, se coloca el plazo en semanas.</t>
    </r>
  </si>
  <si>
    <t>1. Cumplimiento del Plan de Mejoramiento</t>
  </si>
  <si>
    <t>Determine qué origina el hallazgo evidenciado. (La causa raíz o causas)</t>
  </si>
  <si>
    <t>Se describe de manera general la acción de mejora (acciones preventivas, acciones correctivas, corrección, reclasificación, reproceso, reparación, cambio abrupto, innovación, y reorganización, entre otras) que permitan la solución definitiva de las situaciones detectadas o eliminar la causa del hallazgo evidenciado.</t>
  </si>
  <si>
    <t>Conjunto de actividades o tareas específicas que se han programado para alcanzar la acción de mejora.</t>
  </si>
  <si>
    <t>Indique la fecha (dd-mm-aa) programada para iniciar la actividad o tarea</t>
  </si>
  <si>
    <t>Indique la fecha (dd-mm-aa) en que finaliza la actividad o tarea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</si>
</sst>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[$-240A]dddd\,\ dd&quot; de &quot;mmmm&quot; de &quot;yyyy"/>
    <numFmt numFmtId="193" formatCode="[$-240A]d&quot; de &quot;mmmm&quot; de &quot;yyyy;@"/>
    <numFmt numFmtId="194" formatCode="0.0"/>
    <numFmt numFmtId="195" formatCode="0.000"/>
    <numFmt numFmtId="196" formatCode="0.0000"/>
    <numFmt numFmtId="197" formatCode="0.00000"/>
    <numFmt numFmtId="198" formatCode="_-* #,##0.0_-;\-* #,##0.0_-;_-* &quot;-&quot;??_-;_-@_-"/>
    <numFmt numFmtId="199" formatCode="_-* #,##0_-;\-* #,##0_-;_-* &quot;-&quot;??_-;_-@_-"/>
  </numFmts>
  <fonts count="42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38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1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3" fontId="0" fillId="0" borderId="10" xfId="49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" fontId="0" fillId="34" borderId="10" xfId="0" applyNumberFormat="1" applyFont="1" applyFill="1" applyBorder="1" applyAlignment="1">
      <alignment horizontal="center" vertical="top"/>
    </xf>
    <xf numFmtId="1" fontId="0" fillId="14" borderId="10" xfId="0" applyNumberFormat="1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 wrapText="1"/>
    </xf>
    <xf numFmtId="9" fontId="0" fillId="34" borderId="10" xfId="55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2" fillId="32" borderId="11" xfId="0" applyNumberFormat="1" applyFont="1" applyFill="1" applyBorder="1" applyAlignment="1">
      <alignment horizontal="center"/>
    </xf>
    <xf numFmtId="1" fontId="2" fillId="3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5" borderId="10" xfId="0" applyFont="1" applyFill="1" applyBorder="1" applyAlignment="1">
      <alignment horizontal="left"/>
    </xf>
    <xf numFmtId="10" fontId="2" fillId="0" borderId="10" xfId="0" applyNumberFormat="1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showGridLines="0" tabSelected="1" view="pageLayout" zoomScale="84" zoomScalePageLayoutView="84" workbookViewId="0" topLeftCell="C22">
      <selection activeCell="D30" sqref="D30:F31"/>
    </sheetView>
  </sheetViews>
  <sheetFormatPr defaultColWidth="11.421875" defaultRowHeight="12.75" outlineLevelCol="2"/>
  <cols>
    <col min="1" max="1" width="4.00390625" style="8" customWidth="1"/>
    <col min="2" max="2" width="21.28125" style="8" customWidth="1"/>
    <col min="3" max="3" width="19.7109375" style="8" customWidth="1"/>
    <col min="4" max="4" width="16.8515625" style="8" customWidth="1"/>
    <col min="5" max="5" width="14.421875" style="8" customWidth="1"/>
    <col min="6" max="6" width="10.8515625" style="8" customWidth="1"/>
    <col min="7" max="7" width="13.00390625" style="8" customWidth="1"/>
    <col min="8" max="8" width="9.7109375" style="8" customWidth="1"/>
    <col min="9" max="9" width="13.7109375" style="8" customWidth="1"/>
    <col min="10" max="10" width="11.7109375" style="32" customWidth="1"/>
    <col min="11" max="11" width="14.421875" style="32" customWidth="1"/>
    <col min="12" max="12" width="13.00390625" style="8" customWidth="1"/>
    <col min="13" max="13" width="11.8515625" style="8" customWidth="1" outlineLevel="2"/>
    <col min="14" max="14" width="12.00390625" style="8" customWidth="1" outlineLevel="2"/>
    <col min="15" max="15" width="11.57421875" style="8" customWidth="1" outlineLevel="2"/>
    <col min="16" max="16" width="12.140625" style="8" customWidth="1" outlineLevel="1"/>
    <col min="17" max="17" width="12.140625" style="8" customWidth="1"/>
    <col min="18" max="16384" width="11.421875" style="8" customWidth="1"/>
  </cols>
  <sheetData>
    <row r="1" spans="1:17" ht="21" customHeight="1">
      <c r="A1" s="2" t="s">
        <v>10</v>
      </c>
      <c r="C1" s="42"/>
      <c r="D1" s="43"/>
      <c r="E1" s="43"/>
      <c r="F1" s="43"/>
      <c r="G1" s="43"/>
      <c r="H1" s="44"/>
      <c r="I1" s="1"/>
      <c r="J1" s="2" t="s">
        <v>27</v>
      </c>
      <c r="K1" s="42"/>
      <c r="L1" s="43"/>
      <c r="M1" s="43"/>
      <c r="N1" s="43"/>
      <c r="O1" s="43"/>
      <c r="P1" s="43"/>
      <c r="Q1" s="44"/>
    </row>
    <row r="2" spans="1:21" ht="12.75">
      <c r="A2" s="2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2" t="s">
        <v>57</v>
      </c>
      <c r="C3" s="45"/>
      <c r="D3" s="46"/>
      <c r="E3" s="46"/>
      <c r="F3" s="46"/>
      <c r="G3" s="46"/>
      <c r="H3" s="47"/>
      <c r="I3" s="1"/>
      <c r="J3" s="2" t="s">
        <v>28</v>
      </c>
      <c r="K3" s="2"/>
      <c r="L3" s="1"/>
      <c r="M3" s="1"/>
      <c r="N3" s="1"/>
      <c r="O3" s="51" t="s">
        <v>39</v>
      </c>
      <c r="P3" s="51"/>
      <c r="Q3" s="51"/>
      <c r="R3" s="1"/>
      <c r="S3" s="9"/>
      <c r="T3" s="9"/>
      <c r="U3" s="1"/>
    </row>
    <row r="4" spans="1:21" ht="12.75">
      <c r="A4" s="2"/>
      <c r="B4" s="2"/>
      <c r="C4" s="48"/>
      <c r="D4" s="49"/>
      <c r="E4" s="49"/>
      <c r="F4" s="49"/>
      <c r="G4" s="49"/>
      <c r="H4" s="50"/>
      <c r="I4" s="1"/>
      <c r="J4" s="2" t="s">
        <v>29</v>
      </c>
      <c r="K4" s="2"/>
      <c r="L4" s="2"/>
      <c r="M4" s="1"/>
      <c r="N4" s="1"/>
      <c r="O4" s="51" t="s">
        <v>39</v>
      </c>
      <c r="P4" s="51"/>
      <c r="Q4" s="51"/>
      <c r="R4" s="9"/>
      <c r="S4" s="9"/>
      <c r="T4" s="9"/>
      <c r="U4" s="1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3"/>
      <c r="L6" s="53" t="s">
        <v>53</v>
      </c>
      <c r="M6" s="53"/>
      <c r="N6" s="53"/>
      <c r="O6" s="53"/>
      <c r="P6" s="53"/>
      <c r="Q6" s="53"/>
      <c r="R6" s="1"/>
      <c r="S6" s="1"/>
      <c r="T6" s="1"/>
      <c r="U6" s="1"/>
    </row>
    <row r="7" spans="1:21" ht="12.75">
      <c r="A7" s="3" t="s">
        <v>11</v>
      </c>
      <c r="B7" s="3" t="s">
        <v>12</v>
      </c>
      <c r="C7" s="3" t="s">
        <v>13</v>
      </c>
      <c r="D7" s="3" t="s">
        <v>15</v>
      </c>
      <c r="E7" s="3" t="s">
        <v>14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20</v>
      </c>
      <c r="K7" s="4"/>
      <c r="L7" s="6" t="s">
        <v>21</v>
      </c>
      <c r="M7" s="6" t="s">
        <v>22</v>
      </c>
      <c r="N7" s="6" t="s">
        <v>23</v>
      </c>
      <c r="O7" s="6" t="s">
        <v>24</v>
      </c>
      <c r="P7" s="6" t="s">
        <v>25</v>
      </c>
      <c r="Q7" s="6" t="s">
        <v>26</v>
      </c>
      <c r="R7" s="1"/>
      <c r="S7" s="1"/>
      <c r="T7" s="1"/>
      <c r="U7" s="1"/>
    </row>
    <row r="8" spans="1:21" ht="60.75" customHeight="1">
      <c r="A8" s="10" t="s">
        <v>49</v>
      </c>
      <c r="B8" s="10" t="s">
        <v>40</v>
      </c>
      <c r="C8" s="10" t="s">
        <v>41</v>
      </c>
      <c r="D8" s="10" t="s">
        <v>42</v>
      </c>
      <c r="E8" s="10" t="s">
        <v>43</v>
      </c>
      <c r="F8" s="10" t="s">
        <v>44</v>
      </c>
      <c r="G8" s="10" t="s">
        <v>45</v>
      </c>
      <c r="H8" s="10" t="s">
        <v>46</v>
      </c>
      <c r="I8" s="10" t="s">
        <v>47</v>
      </c>
      <c r="J8" s="10" t="s">
        <v>48</v>
      </c>
      <c r="K8" s="11" t="s">
        <v>56</v>
      </c>
      <c r="L8" s="12" t="s">
        <v>9</v>
      </c>
      <c r="M8" s="12" t="s">
        <v>5</v>
      </c>
      <c r="N8" s="12" t="s">
        <v>6</v>
      </c>
      <c r="O8" s="12" t="s">
        <v>7</v>
      </c>
      <c r="P8" s="12" t="s">
        <v>8</v>
      </c>
      <c r="Q8" s="12" t="s">
        <v>0</v>
      </c>
      <c r="R8" s="1"/>
      <c r="S8" s="1"/>
      <c r="T8" s="1"/>
      <c r="U8" s="1"/>
    </row>
    <row r="9" spans="1:17" ht="293.25">
      <c r="A9" s="13"/>
      <c r="B9" s="14" t="s">
        <v>50</v>
      </c>
      <c r="C9" s="14" t="s">
        <v>64</v>
      </c>
      <c r="D9" s="14" t="s">
        <v>65</v>
      </c>
      <c r="E9" s="14" t="s">
        <v>66</v>
      </c>
      <c r="F9" s="14" t="s">
        <v>30</v>
      </c>
      <c r="G9" s="14" t="s">
        <v>51</v>
      </c>
      <c r="H9" s="14" t="s">
        <v>67</v>
      </c>
      <c r="I9" s="14" t="s">
        <v>68</v>
      </c>
      <c r="J9" s="15" t="s">
        <v>58</v>
      </c>
      <c r="K9" s="16"/>
      <c r="L9" s="14" t="s">
        <v>54</v>
      </c>
      <c r="M9" s="15" t="s">
        <v>59</v>
      </c>
      <c r="N9" s="15" t="s">
        <v>60</v>
      </c>
      <c r="O9" s="15" t="s">
        <v>61</v>
      </c>
      <c r="P9" s="17" t="s">
        <v>62</v>
      </c>
      <c r="Q9" s="18"/>
    </row>
    <row r="10" spans="1:17" ht="12.75">
      <c r="A10" s="19"/>
      <c r="B10" s="18"/>
      <c r="C10" s="18"/>
      <c r="D10" s="18"/>
      <c r="E10" s="18"/>
      <c r="F10" s="18"/>
      <c r="G10" s="20"/>
      <c r="H10" s="21"/>
      <c r="I10" s="21"/>
      <c r="J10" s="22">
        <f>+(I10-H10)/7</f>
        <v>0</v>
      </c>
      <c r="K10" s="23"/>
      <c r="L10" s="24"/>
      <c r="M10" s="25">
        <f>+IF(H10=0,0,L10/G10)</f>
        <v>0</v>
      </c>
      <c r="N10" s="26">
        <f>+J10*M10</f>
        <v>0</v>
      </c>
      <c r="O10" s="26">
        <f>+IF(I10&lt;=$O$4,N10,0)</f>
        <v>0</v>
      </c>
      <c r="P10" s="26">
        <f>+IF($O$4&gt;=I10,J10,0)</f>
        <v>0</v>
      </c>
      <c r="Q10" s="18"/>
    </row>
    <row r="11" spans="1:17" ht="12.75">
      <c r="A11" s="19"/>
      <c r="B11" s="18"/>
      <c r="C11" s="18"/>
      <c r="D11" s="18"/>
      <c r="E11" s="18"/>
      <c r="F11" s="18"/>
      <c r="G11" s="20"/>
      <c r="H11" s="21"/>
      <c r="I11" s="21"/>
      <c r="J11" s="22">
        <f aca="true" t="shared" si="0" ref="J11:J18">+(I11-H11)/7</f>
        <v>0</v>
      </c>
      <c r="K11" s="23"/>
      <c r="L11" s="24"/>
      <c r="M11" s="25">
        <f aca="true" t="shared" si="1" ref="M11:M18">+IF(H11=0,0,L11/G11)</f>
        <v>0</v>
      </c>
      <c r="N11" s="26">
        <f aca="true" t="shared" si="2" ref="N11:N18">+J11*M11</f>
        <v>0</v>
      </c>
      <c r="O11" s="26">
        <f aca="true" t="shared" si="3" ref="O11:O18">+IF(I11&lt;=$O$4,N11,0)</f>
        <v>0</v>
      </c>
      <c r="P11" s="26">
        <f aca="true" t="shared" si="4" ref="P11:P18">+IF($O$4&gt;=I11,J11,0)</f>
        <v>0</v>
      </c>
      <c r="Q11" s="18"/>
    </row>
    <row r="12" spans="1:17" ht="12.75">
      <c r="A12" s="19"/>
      <c r="B12" s="18"/>
      <c r="C12" s="18"/>
      <c r="D12" s="18"/>
      <c r="E12" s="18"/>
      <c r="F12" s="18"/>
      <c r="G12" s="20"/>
      <c r="H12" s="21"/>
      <c r="I12" s="21"/>
      <c r="J12" s="22">
        <f t="shared" si="0"/>
        <v>0</v>
      </c>
      <c r="K12" s="23"/>
      <c r="L12" s="24"/>
      <c r="M12" s="25">
        <f t="shared" si="1"/>
        <v>0</v>
      </c>
      <c r="N12" s="26">
        <f t="shared" si="2"/>
        <v>0</v>
      </c>
      <c r="O12" s="26">
        <f t="shared" si="3"/>
        <v>0</v>
      </c>
      <c r="P12" s="26">
        <f t="shared" si="4"/>
        <v>0</v>
      </c>
      <c r="Q12" s="18"/>
    </row>
    <row r="13" spans="1:17" ht="12.75">
      <c r="A13" s="19"/>
      <c r="B13" s="18"/>
      <c r="C13" s="18"/>
      <c r="D13" s="18"/>
      <c r="E13" s="18"/>
      <c r="F13" s="18"/>
      <c r="G13" s="20"/>
      <c r="H13" s="21"/>
      <c r="I13" s="21"/>
      <c r="J13" s="22">
        <f t="shared" si="0"/>
        <v>0</v>
      </c>
      <c r="K13" s="23"/>
      <c r="L13" s="24"/>
      <c r="M13" s="25">
        <f t="shared" si="1"/>
        <v>0</v>
      </c>
      <c r="N13" s="26">
        <f t="shared" si="2"/>
        <v>0</v>
      </c>
      <c r="O13" s="26">
        <f t="shared" si="3"/>
        <v>0</v>
      </c>
      <c r="P13" s="26">
        <f t="shared" si="4"/>
        <v>0</v>
      </c>
      <c r="Q13" s="18"/>
    </row>
    <row r="14" spans="1:17" ht="12.75">
      <c r="A14" s="19"/>
      <c r="B14" s="18"/>
      <c r="C14" s="18"/>
      <c r="D14" s="18"/>
      <c r="E14" s="18"/>
      <c r="F14" s="18"/>
      <c r="G14" s="20"/>
      <c r="H14" s="21"/>
      <c r="I14" s="21"/>
      <c r="J14" s="22">
        <f t="shared" si="0"/>
        <v>0</v>
      </c>
      <c r="K14" s="23"/>
      <c r="L14" s="24"/>
      <c r="M14" s="25">
        <f t="shared" si="1"/>
        <v>0</v>
      </c>
      <c r="N14" s="26">
        <f t="shared" si="2"/>
        <v>0</v>
      </c>
      <c r="O14" s="26">
        <f t="shared" si="3"/>
        <v>0</v>
      </c>
      <c r="P14" s="26">
        <f t="shared" si="4"/>
        <v>0</v>
      </c>
      <c r="Q14" s="18"/>
    </row>
    <row r="15" spans="1:17" ht="12.75">
      <c r="A15" s="19"/>
      <c r="B15" s="18"/>
      <c r="C15" s="18"/>
      <c r="D15" s="18"/>
      <c r="E15" s="18"/>
      <c r="F15" s="18"/>
      <c r="G15" s="20"/>
      <c r="H15" s="21"/>
      <c r="I15" s="21"/>
      <c r="J15" s="22">
        <f t="shared" si="0"/>
        <v>0</v>
      </c>
      <c r="K15" s="23"/>
      <c r="L15" s="24"/>
      <c r="M15" s="25">
        <f t="shared" si="1"/>
        <v>0</v>
      </c>
      <c r="N15" s="26">
        <f t="shared" si="2"/>
        <v>0</v>
      </c>
      <c r="O15" s="26">
        <f t="shared" si="3"/>
        <v>0</v>
      </c>
      <c r="P15" s="26">
        <f t="shared" si="4"/>
        <v>0</v>
      </c>
      <c r="Q15" s="18"/>
    </row>
    <row r="16" spans="1:17" ht="12.75">
      <c r="A16" s="19"/>
      <c r="B16" s="18"/>
      <c r="C16" s="18"/>
      <c r="D16" s="18"/>
      <c r="E16" s="18"/>
      <c r="F16" s="18"/>
      <c r="G16" s="20"/>
      <c r="H16" s="21"/>
      <c r="I16" s="21"/>
      <c r="J16" s="22">
        <f t="shared" si="0"/>
        <v>0</v>
      </c>
      <c r="K16" s="23"/>
      <c r="L16" s="24"/>
      <c r="M16" s="25">
        <f t="shared" si="1"/>
        <v>0</v>
      </c>
      <c r="N16" s="26">
        <f t="shared" si="2"/>
        <v>0</v>
      </c>
      <c r="O16" s="26">
        <f t="shared" si="3"/>
        <v>0</v>
      </c>
      <c r="P16" s="26">
        <f t="shared" si="4"/>
        <v>0</v>
      </c>
      <c r="Q16" s="18"/>
    </row>
    <row r="17" spans="1:17" ht="12.75">
      <c r="A17" s="19"/>
      <c r="B17" s="18"/>
      <c r="C17" s="18"/>
      <c r="D17" s="18"/>
      <c r="E17" s="18"/>
      <c r="F17" s="18"/>
      <c r="G17" s="20"/>
      <c r="H17" s="21"/>
      <c r="I17" s="21"/>
      <c r="J17" s="22">
        <f t="shared" si="0"/>
        <v>0</v>
      </c>
      <c r="K17" s="23"/>
      <c r="L17" s="24"/>
      <c r="M17" s="25">
        <f t="shared" si="1"/>
        <v>0</v>
      </c>
      <c r="N17" s="26">
        <f t="shared" si="2"/>
        <v>0</v>
      </c>
      <c r="O17" s="26">
        <f t="shared" si="3"/>
        <v>0</v>
      </c>
      <c r="P17" s="26">
        <f t="shared" si="4"/>
        <v>0</v>
      </c>
      <c r="Q17" s="18"/>
    </row>
    <row r="18" spans="1:17" ht="12.75">
      <c r="A18" s="19"/>
      <c r="B18" s="18"/>
      <c r="C18" s="18"/>
      <c r="D18" s="18"/>
      <c r="E18" s="18"/>
      <c r="F18" s="18"/>
      <c r="G18" s="20"/>
      <c r="H18" s="21"/>
      <c r="I18" s="21"/>
      <c r="J18" s="22">
        <f t="shared" si="0"/>
        <v>0</v>
      </c>
      <c r="K18" s="23"/>
      <c r="L18" s="24"/>
      <c r="M18" s="25">
        <f t="shared" si="1"/>
        <v>0</v>
      </c>
      <c r="N18" s="26">
        <f t="shared" si="2"/>
        <v>0</v>
      </c>
      <c r="O18" s="26">
        <f t="shared" si="3"/>
        <v>0</v>
      </c>
      <c r="P18" s="26">
        <f t="shared" si="4"/>
        <v>0</v>
      </c>
      <c r="Q18" s="18"/>
    </row>
    <row r="19" spans="1:17" ht="12.75">
      <c r="A19" s="19"/>
      <c r="B19" s="18"/>
      <c r="C19" s="18"/>
      <c r="D19" s="18"/>
      <c r="E19" s="18"/>
      <c r="F19" s="18"/>
      <c r="G19" s="20"/>
      <c r="H19" s="21"/>
      <c r="I19" s="21"/>
      <c r="J19" s="22">
        <f>+(I19-H19)/7</f>
        <v>0</v>
      </c>
      <c r="K19" s="23"/>
      <c r="L19" s="24"/>
      <c r="M19" s="25">
        <f>+IF(H19=0,0,L19/G19)</f>
        <v>0</v>
      </c>
      <c r="N19" s="26">
        <f>+J19*M19</f>
        <v>0</v>
      </c>
      <c r="O19" s="26">
        <f>+IF(I19&lt;=$O$4,N19,0)</f>
        <v>0</v>
      </c>
      <c r="P19" s="26">
        <f>+IF($O$4&gt;=I19,J19,0)</f>
        <v>0</v>
      </c>
      <c r="Q19" s="18"/>
    </row>
    <row r="20" spans="1:17" ht="12.75">
      <c r="A20" s="19"/>
      <c r="B20" s="18"/>
      <c r="C20" s="18"/>
      <c r="D20" s="18"/>
      <c r="E20" s="18"/>
      <c r="F20" s="18"/>
      <c r="G20" s="20"/>
      <c r="H20" s="21"/>
      <c r="I20" s="21"/>
      <c r="J20" s="22">
        <f>+(I20-H20)/7</f>
        <v>0</v>
      </c>
      <c r="K20" s="23"/>
      <c r="L20" s="24"/>
      <c r="M20" s="25">
        <f>+IF(H20=0,0,L20/G20)</f>
        <v>0</v>
      </c>
      <c r="N20" s="26">
        <f>+J20*M20</f>
        <v>0</v>
      </c>
      <c r="O20" s="26">
        <f>+IF(I20&lt;=$O$4,N20,0)</f>
        <v>0</v>
      </c>
      <c r="P20" s="26">
        <f>+IF($O$4&gt;=I20,J20,0)</f>
        <v>0</v>
      </c>
      <c r="Q20" s="18"/>
    </row>
    <row r="21" spans="1:16" ht="12.75">
      <c r="A21" s="5"/>
      <c r="B21" s="1"/>
      <c r="C21" s="1"/>
      <c r="D21" s="1"/>
      <c r="E21" s="1"/>
      <c r="F21" s="1"/>
      <c r="G21" s="1"/>
      <c r="H21" s="1"/>
      <c r="I21" s="1"/>
      <c r="J21" s="27">
        <f>SUM(J10:J20)</f>
        <v>0</v>
      </c>
      <c r="K21" s="28"/>
      <c r="M21" s="29"/>
      <c r="N21" s="27">
        <f>SUM(N10:N20)</f>
        <v>0</v>
      </c>
      <c r="O21" s="27">
        <f>SUM(O10:O20)</f>
        <v>0</v>
      </c>
      <c r="P21" s="27">
        <f>SUM(P10:P20)</f>
        <v>0</v>
      </c>
    </row>
    <row r="22" spans="6:16" ht="5.25" customHeight="1">
      <c r="F22" s="1"/>
      <c r="G22" s="1"/>
      <c r="H22" s="1"/>
      <c r="I22" s="1"/>
      <c r="J22" s="30"/>
      <c r="K22" s="30"/>
      <c r="L22" s="31"/>
      <c r="M22" s="29"/>
      <c r="N22" s="30"/>
      <c r="O22" s="30"/>
      <c r="P22" s="30"/>
    </row>
    <row r="23" spans="1:17" ht="12.75" customHeight="1">
      <c r="A23" s="38" t="s">
        <v>55</v>
      </c>
      <c r="B23" s="38"/>
      <c r="C23" s="38"/>
      <c r="D23" s="38"/>
      <c r="E23" s="38"/>
      <c r="F23" s="38"/>
      <c r="G23" s="38"/>
      <c r="H23" s="38" t="s">
        <v>32</v>
      </c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5.25" customHeight="1">
      <c r="A24" s="33"/>
      <c r="B24" s="33"/>
      <c r="C24" s="33"/>
      <c r="D24" s="33"/>
      <c r="E24" s="33"/>
      <c r="F24" s="33"/>
      <c r="G24" s="33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39" t="s">
        <v>37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2.75">
      <c r="A27" s="33" t="s">
        <v>1</v>
      </c>
      <c r="B27" s="33"/>
      <c r="C27" s="33"/>
      <c r="D27" s="41" t="s">
        <v>2</v>
      </c>
      <c r="E27" s="41"/>
      <c r="F27" s="41"/>
      <c r="G27" s="34">
        <f>+P21</f>
        <v>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2.75">
      <c r="A28" s="33" t="s">
        <v>3</v>
      </c>
      <c r="B28" s="33"/>
      <c r="C28" s="33"/>
      <c r="D28" s="41" t="s">
        <v>4</v>
      </c>
      <c r="E28" s="41"/>
      <c r="F28" s="41"/>
      <c r="G28" s="34">
        <f>+J21</f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2.75">
      <c r="A29" s="35" t="s">
        <v>31</v>
      </c>
      <c r="B29" s="33"/>
      <c r="C29" s="33"/>
      <c r="D29" s="33"/>
      <c r="E29" s="33"/>
      <c r="F29" s="33"/>
      <c r="G29" s="33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2.75" customHeight="1">
      <c r="A30" s="56" t="s">
        <v>63</v>
      </c>
      <c r="B30" s="56"/>
      <c r="C30" s="56"/>
      <c r="D30" s="36" t="s">
        <v>35</v>
      </c>
      <c r="E30" s="36"/>
      <c r="F30" s="36"/>
      <c r="G30" s="37">
        <f>IF(O21=0,G32,+O21/G27)</f>
        <v>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2.75" customHeight="1">
      <c r="A31" s="56"/>
      <c r="B31" s="56"/>
      <c r="C31" s="56"/>
      <c r="D31" s="36"/>
      <c r="E31" s="36"/>
      <c r="F31" s="36"/>
      <c r="G31" s="37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2.75">
      <c r="A32" s="54" t="s">
        <v>38</v>
      </c>
      <c r="B32" s="54"/>
      <c r="C32" s="54"/>
      <c r="D32" s="36" t="s">
        <v>36</v>
      </c>
      <c r="E32" s="36"/>
      <c r="F32" s="36"/>
      <c r="G32" s="37">
        <f>IF(N21=0,0,+N21/G28)</f>
        <v>0</v>
      </c>
      <c r="H32" s="55" t="s">
        <v>33</v>
      </c>
      <c r="I32" s="55"/>
      <c r="J32" s="40"/>
      <c r="K32" s="40"/>
      <c r="L32" s="40"/>
      <c r="M32" s="40"/>
      <c r="N32" s="40"/>
      <c r="O32" s="40"/>
      <c r="P32" s="40"/>
      <c r="Q32" s="40"/>
    </row>
    <row r="33" spans="1:17" ht="12.75">
      <c r="A33" s="54"/>
      <c r="B33" s="54"/>
      <c r="C33" s="54"/>
      <c r="D33" s="36"/>
      <c r="E33" s="36"/>
      <c r="F33" s="36"/>
      <c r="G33" s="36"/>
      <c r="H33" s="55" t="s">
        <v>34</v>
      </c>
      <c r="I33" s="55"/>
      <c r="J33" s="40"/>
      <c r="K33" s="40"/>
      <c r="L33" s="40"/>
      <c r="M33" s="40"/>
      <c r="N33" s="40"/>
      <c r="O33" s="40"/>
      <c r="P33" s="40"/>
      <c r="Q33" s="40"/>
    </row>
    <row r="34" ht="12.75">
      <c r="A34" s="32"/>
    </row>
    <row r="40" ht="12.75">
      <c r="A40" s="7"/>
    </row>
  </sheetData>
  <sheetProtection/>
  <mergeCells count="24">
    <mergeCell ref="A32:C33"/>
    <mergeCell ref="H32:I32"/>
    <mergeCell ref="H33:I33"/>
    <mergeCell ref="J32:Q32"/>
    <mergeCell ref="J33:Q33"/>
    <mergeCell ref="D27:F27"/>
    <mergeCell ref="G32:G33"/>
    <mergeCell ref="D32:F33"/>
    <mergeCell ref="A30:C31"/>
    <mergeCell ref="H24:Q31"/>
    <mergeCell ref="K1:Q1"/>
    <mergeCell ref="C1:H1"/>
    <mergeCell ref="C3:H4"/>
    <mergeCell ref="O4:Q4"/>
    <mergeCell ref="O3:Q3"/>
    <mergeCell ref="H23:Q23"/>
    <mergeCell ref="A6:J6"/>
    <mergeCell ref="L6:Q6"/>
    <mergeCell ref="D30:F31"/>
    <mergeCell ref="G30:G31"/>
    <mergeCell ref="A23:G23"/>
    <mergeCell ref="A25:G25"/>
    <mergeCell ref="A26:G26"/>
    <mergeCell ref="D28:F28"/>
  </mergeCells>
  <printOptions horizontalCentered="1"/>
  <pageMargins left="0.3937007874015748" right="0.3937007874015748" top="1.1811023622047245" bottom="0.5905511811023623" header="0.1968503937007874" footer="0.1968503937007874"/>
  <pageSetup horizontalDpi="300" verticalDpi="300" orientation="landscape" paperSize="14" scale="63" r:id="rId4"/>
  <headerFooter alignWithMargins="0">
    <oddHeader>&amp;L&amp;G&amp;C&amp;11UNIDAD DE AUDITORÍA
PLAN DE MEJORAMIENTO&amp;R&amp;11SIGCMA</oddHeader>
    <oddFooter>&amp;L&amp;6CÓDIGO            ELABORÓ
  F-EVAI-10      Líder del Proceso
VERSIÓN          FECHA
      3              01/02/2019&amp;C&amp;6REVISÓ
CENDOJ-SIGCMA
26/03/2019&amp;R&amp;6APROBÓ
Comité Nacional SIGCMA
22/05/2019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superior</dc:creator>
  <cp:keywords/>
  <dc:description/>
  <cp:lastModifiedBy>sandra Paola Castillo Hernandez</cp:lastModifiedBy>
  <cp:lastPrinted>2018-11-23T18:21:41Z</cp:lastPrinted>
  <dcterms:created xsi:type="dcterms:W3CDTF">2004-06-07T15:23:18Z</dcterms:created>
  <dcterms:modified xsi:type="dcterms:W3CDTF">2019-06-07T16:51:55Z</dcterms:modified>
  <cp:category/>
  <cp:version/>
  <cp:contentType/>
  <cp:contentStatus/>
</cp:coreProperties>
</file>