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schipath\OneDrive - Consejo Superior de la Judicatura\Unidad de Informática\Informática_SIGCMA\Unidad Informática\3. Matriz de Riegos\"/>
    </mc:Choice>
  </mc:AlternateContent>
  <bookViews>
    <workbookView xWindow="-120" yWindow="-120" windowWidth="20730" windowHeight="11160" tabRatio="845" activeTab="4"/>
  </bookViews>
  <sheets>
    <sheet name="Presentacion " sheetId="10" r:id="rId1"/>
    <sheet name="Análisis de Contexto " sheetId="14" r:id="rId2"/>
    <sheet name="Estrategias" sheetId="15" r:id="rId3"/>
    <sheet name="Instructivo" sheetId="3" r:id="rId4"/>
    <sheet name="Mapa Final" sheetId="1" r:id="rId5"/>
    <sheet name="Seguimiento 1 Trimestre" sheetId="18" r:id="rId6"/>
    <sheet name="Clasificación Riesgo" sheetId="4" state="hidden" r:id="rId7"/>
    <sheet name="Tabla probabilidad" sheetId="5" state="hidden" r:id="rId8"/>
    <sheet name="Tabla Impacto" sheetId="6" state="hidden" r:id="rId9"/>
    <sheet name="Tabla Valoración de Controles" sheetId="7" state="hidden" r:id="rId10"/>
    <sheet name="Matriz de Calor" sheetId="21" state="hidden" r:id="rId11"/>
    <sheet name="Hoja1" sheetId="13" state="hidden" r:id="rId12"/>
    <sheet name="LISTA" sheetId="2" state="hidden" r:id="rId13"/>
    <sheet name="Seguimiento 2 Trimestre" sheetId="17" r:id="rId14"/>
    <sheet name="Seguimiento 3 Trimestre " sheetId="19" r:id="rId15"/>
    <sheet name="Seguimiento 4 Trimestre " sheetId="20" r:id="rId16"/>
  </sheets>
  <externalReferences>
    <externalReference r:id="rId17"/>
    <externalReference r:id="rId18"/>
    <externalReference r:id="rId19"/>
  </externalReferences>
  <definedNames>
    <definedName name="Data">'[1]Tabla de Valoración'!$I$2:$L$5</definedName>
    <definedName name="Diseño">'[1]Tabla de Valoración'!$I$2:$I$5</definedName>
    <definedName name="Ejecución">'[1]Tabla de Valoración'!$I$2:$L$2</definedName>
    <definedName name="Posibilidad" localSheetId="1">[2]Hoja2!$H$3:$H$7</definedName>
    <definedName name="Posibilidad" localSheetId="2">[2]Hoja2!$H$3:$H$7</definedName>
    <definedName name="Posibilidad">[2]Hoja2!$H$3:$H$7</definedName>
  </definedNames>
  <calcPr calcId="162913"/>
  <pivotCaches>
    <pivotCache cacheId="1" r:id="rId20"/>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55" i="1" l="1"/>
  <c r="I55" i="1"/>
  <c r="M14" i="1" l="1"/>
  <c r="L14" i="1"/>
  <c r="J14" i="1"/>
  <c r="I14" i="1"/>
  <c r="I15" i="1"/>
  <c r="T59" i="1"/>
  <c r="Q59" i="1"/>
  <c r="T58" i="1"/>
  <c r="Q58" i="1"/>
  <c r="T57" i="1"/>
  <c r="Q57" i="1"/>
  <c r="T56" i="1"/>
  <c r="Q56" i="1"/>
  <c r="T55" i="1"/>
  <c r="Q55" i="1"/>
  <c r="M55" i="1"/>
  <c r="L55" i="1"/>
  <c r="M50" i="1"/>
  <c r="L50" i="1"/>
  <c r="M45" i="1"/>
  <c r="L45" i="1"/>
  <c r="M40" i="1"/>
  <c r="L40" i="1"/>
  <c r="M35" i="1"/>
  <c r="L35" i="1"/>
  <c r="M30" i="1"/>
  <c r="L30" i="1"/>
  <c r="M25" i="1"/>
  <c r="L25" i="1"/>
  <c r="M20" i="1"/>
  <c r="L20" i="1"/>
  <c r="M15" i="1"/>
  <c r="L15" i="1"/>
  <c r="M10" i="1"/>
  <c r="L10" i="1"/>
  <c r="N14" i="1" l="1"/>
  <c r="N55" i="1"/>
  <c r="Z59" i="1"/>
  <c r="Y59" i="1" s="1"/>
  <c r="Z58" i="1"/>
  <c r="Y58" i="1" s="1"/>
  <c r="Z57" i="1"/>
  <c r="Y57" i="1" s="1"/>
  <c r="Z56" i="1"/>
  <c r="Y56" i="1" s="1"/>
  <c r="Z55" i="1"/>
  <c r="AD55" i="1"/>
  <c r="AD56" i="1"/>
  <c r="AC56" i="1" s="1"/>
  <c r="X56" i="1"/>
  <c r="AD57" i="1"/>
  <c r="AC57" i="1" s="1"/>
  <c r="AD58" i="1"/>
  <c r="AC58" i="1" s="1"/>
  <c r="AD59" i="1"/>
  <c r="AC59" i="1" s="1"/>
  <c r="B55" i="20"/>
  <c r="B50" i="20"/>
  <c r="B45" i="20"/>
  <c r="B40" i="20"/>
  <c r="B35" i="20"/>
  <c r="B30" i="20"/>
  <c r="B25" i="20"/>
  <c r="B20" i="20"/>
  <c r="B15" i="20"/>
  <c r="B10" i="20"/>
  <c r="B55" i="19"/>
  <c r="B50" i="19"/>
  <c r="B45" i="19"/>
  <c r="B40" i="19"/>
  <c r="B35" i="19"/>
  <c r="B30" i="19"/>
  <c r="B25" i="19"/>
  <c r="B20" i="19"/>
  <c r="B15" i="19"/>
  <c r="B10" i="19"/>
  <c r="B55" i="17"/>
  <c r="B50" i="17"/>
  <c r="B45" i="17"/>
  <c r="B40" i="17"/>
  <c r="B35" i="17"/>
  <c r="B30" i="17"/>
  <c r="B25" i="17"/>
  <c r="B20" i="17"/>
  <c r="B15" i="17"/>
  <c r="B10" i="17"/>
  <c r="B55" i="18"/>
  <c r="B50" i="18"/>
  <c r="B45" i="18"/>
  <c r="B40" i="18"/>
  <c r="B35" i="18"/>
  <c r="B30" i="18"/>
  <c r="B25" i="18"/>
  <c r="B20" i="18"/>
  <c r="B15" i="18"/>
  <c r="B10" i="18"/>
  <c r="I55" i="18"/>
  <c r="I50" i="20"/>
  <c r="I45" i="19"/>
  <c r="I40" i="20"/>
  <c r="I30" i="19"/>
  <c r="I25" i="20"/>
  <c r="I20" i="18"/>
  <c r="I15" i="20"/>
  <c r="N55" i="20"/>
  <c r="G55" i="20"/>
  <c r="F55" i="20"/>
  <c r="E55" i="20"/>
  <c r="D55" i="20"/>
  <c r="C55" i="20"/>
  <c r="A55" i="20"/>
  <c r="N50" i="20"/>
  <c r="G50" i="20"/>
  <c r="F50" i="20"/>
  <c r="E50" i="20"/>
  <c r="D50" i="20"/>
  <c r="C50" i="20"/>
  <c r="A50" i="20"/>
  <c r="N45" i="20"/>
  <c r="G45" i="20"/>
  <c r="F45" i="20"/>
  <c r="E45" i="20"/>
  <c r="D45" i="20"/>
  <c r="C45" i="20"/>
  <c r="A45" i="20"/>
  <c r="N40" i="20"/>
  <c r="G40" i="20"/>
  <c r="F40" i="20"/>
  <c r="E40" i="20"/>
  <c r="D40" i="20"/>
  <c r="C40" i="20"/>
  <c r="A40" i="20"/>
  <c r="N35" i="20"/>
  <c r="G35" i="20"/>
  <c r="F35" i="20"/>
  <c r="E35" i="20"/>
  <c r="D35" i="20"/>
  <c r="C35" i="20"/>
  <c r="A35" i="20"/>
  <c r="N30" i="20"/>
  <c r="G30" i="20"/>
  <c r="F30" i="20"/>
  <c r="E30" i="20"/>
  <c r="D30" i="20"/>
  <c r="C30" i="20"/>
  <c r="A30" i="20"/>
  <c r="N25" i="20"/>
  <c r="G25" i="20"/>
  <c r="F25" i="20"/>
  <c r="E25" i="20"/>
  <c r="D25" i="20"/>
  <c r="C25" i="20"/>
  <c r="A25" i="20"/>
  <c r="N20" i="20"/>
  <c r="G20" i="20"/>
  <c r="F20" i="20"/>
  <c r="E20" i="20"/>
  <c r="D20" i="20"/>
  <c r="C20" i="20"/>
  <c r="A20" i="20"/>
  <c r="N15" i="20"/>
  <c r="G15" i="20"/>
  <c r="F15" i="20"/>
  <c r="E15" i="20"/>
  <c r="D15" i="20"/>
  <c r="C15" i="20"/>
  <c r="A15" i="20"/>
  <c r="N10" i="20"/>
  <c r="G10" i="20"/>
  <c r="F10" i="20"/>
  <c r="E10" i="20"/>
  <c r="D10" i="20"/>
  <c r="C10" i="20"/>
  <c r="A10" i="20"/>
  <c r="D6" i="20"/>
  <c r="D5" i="20"/>
  <c r="D4" i="20"/>
  <c r="N55" i="19"/>
  <c r="G55" i="19"/>
  <c r="F55" i="19"/>
  <c r="E55" i="19"/>
  <c r="D55" i="19"/>
  <c r="C55" i="19"/>
  <c r="A55" i="19"/>
  <c r="N50" i="19"/>
  <c r="G50" i="19"/>
  <c r="F50" i="19"/>
  <c r="E50" i="19"/>
  <c r="D50" i="19"/>
  <c r="C50" i="19"/>
  <c r="A50" i="19"/>
  <c r="N45" i="19"/>
  <c r="G45" i="19"/>
  <c r="F45" i="19"/>
  <c r="E45" i="19"/>
  <c r="D45" i="19"/>
  <c r="C45" i="19"/>
  <c r="A45" i="19"/>
  <c r="N40" i="19"/>
  <c r="G40" i="19"/>
  <c r="F40" i="19"/>
  <c r="E40" i="19"/>
  <c r="D40" i="19"/>
  <c r="C40" i="19"/>
  <c r="A40" i="19"/>
  <c r="N35" i="19"/>
  <c r="G35" i="19"/>
  <c r="F35" i="19"/>
  <c r="E35" i="19"/>
  <c r="D35" i="19"/>
  <c r="C35" i="19"/>
  <c r="A35" i="19"/>
  <c r="N30" i="19"/>
  <c r="G30" i="19"/>
  <c r="F30" i="19"/>
  <c r="E30" i="19"/>
  <c r="D30" i="19"/>
  <c r="C30" i="19"/>
  <c r="A30" i="19"/>
  <c r="N25" i="19"/>
  <c r="G25" i="19"/>
  <c r="F25" i="19"/>
  <c r="E25" i="19"/>
  <c r="D25" i="19"/>
  <c r="C25" i="19"/>
  <c r="A25" i="19"/>
  <c r="N20" i="19"/>
  <c r="G20" i="19"/>
  <c r="F20" i="19"/>
  <c r="E20" i="19"/>
  <c r="D20" i="19"/>
  <c r="C20" i="19"/>
  <c r="A20" i="19"/>
  <c r="N15" i="19"/>
  <c r="G15" i="19"/>
  <c r="F15" i="19"/>
  <c r="E15" i="19"/>
  <c r="D15" i="19"/>
  <c r="C15" i="19"/>
  <c r="A15" i="19"/>
  <c r="N10" i="19"/>
  <c r="G10" i="19"/>
  <c r="F10" i="19"/>
  <c r="E10" i="19"/>
  <c r="D10" i="19"/>
  <c r="C10" i="19"/>
  <c r="A10" i="19"/>
  <c r="D6" i="19"/>
  <c r="D5" i="19"/>
  <c r="D4" i="19"/>
  <c r="N55" i="18"/>
  <c r="G55" i="18"/>
  <c r="F55" i="18"/>
  <c r="E55" i="18"/>
  <c r="D55" i="18"/>
  <c r="C55" i="18"/>
  <c r="A55" i="18"/>
  <c r="N50" i="18"/>
  <c r="G50" i="18"/>
  <c r="F50" i="18"/>
  <c r="E50" i="18"/>
  <c r="D50" i="18"/>
  <c r="C50" i="18"/>
  <c r="A50" i="18"/>
  <c r="N45" i="18"/>
  <c r="G45" i="18"/>
  <c r="F45" i="18"/>
  <c r="E45" i="18"/>
  <c r="D45" i="18"/>
  <c r="C45" i="18"/>
  <c r="A45" i="18"/>
  <c r="N40" i="18"/>
  <c r="G40" i="18"/>
  <c r="F40" i="18"/>
  <c r="E40" i="18"/>
  <c r="D40" i="18"/>
  <c r="C40" i="18"/>
  <c r="A40" i="18"/>
  <c r="N35" i="18"/>
  <c r="G35" i="18"/>
  <c r="F35" i="18"/>
  <c r="E35" i="18"/>
  <c r="D35" i="18"/>
  <c r="C35" i="18"/>
  <c r="A35" i="18"/>
  <c r="N30" i="18"/>
  <c r="G30" i="18"/>
  <c r="F30" i="18"/>
  <c r="E30" i="18"/>
  <c r="D30" i="18"/>
  <c r="C30" i="18"/>
  <c r="A30" i="18"/>
  <c r="N25" i="18"/>
  <c r="G25" i="18"/>
  <c r="F25" i="18"/>
  <c r="E25" i="18"/>
  <c r="D25" i="18"/>
  <c r="C25" i="18"/>
  <c r="A25" i="18"/>
  <c r="N20" i="18"/>
  <c r="G20" i="18"/>
  <c r="F20" i="18"/>
  <c r="E20" i="18"/>
  <c r="D20" i="18"/>
  <c r="C20" i="18"/>
  <c r="A20" i="18"/>
  <c r="N15" i="18"/>
  <c r="G15" i="18"/>
  <c r="F15" i="18"/>
  <c r="E15" i="18"/>
  <c r="D15" i="18"/>
  <c r="C15" i="18"/>
  <c r="A15" i="18"/>
  <c r="N10" i="18"/>
  <c r="G10" i="18"/>
  <c r="F10" i="18"/>
  <c r="E10" i="18"/>
  <c r="D10" i="18"/>
  <c r="C10" i="18"/>
  <c r="A10" i="18"/>
  <c r="D6" i="18"/>
  <c r="D5" i="18"/>
  <c r="D4" i="18"/>
  <c r="AF55" i="1" l="1"/>
  <c r="AE55" i="1" s="1"/>
  <c r="AC55" i="1"/>
  <c r="AB55" i="1"/>
  <c r="AA55" i="1" s="1"/>
  <c r="Y55" i="1"/>
  <c r="I50" i="19"/>
  <c r="I15" i="19"/>
  <c r="I55" i="19"/>
  <c r="I50" i="18"/>
  <c r="I40" i="18"/>
  <c r="I40" i="19"/>
  <c r="I55" i="20"/>
  <c r="I45" i="18"/>
  <c r="I45" i="20"/>
  <c r="I30" i="20"/>
  <c r="I30" i="18"/>
  <c r="I25" i="19"/>
  <c r="I25" i="18"/>
  <c r="I20" i="19"/>
  <c r="I20" i="20"/>
  <c r="I15" i="18"/>
  <c r="I40" i="1"/>
  <c r="I55" i="17"/>
  <c r="T54" i="1"/>
  <c r="Q54" i="1"/>
  <c r="AD54" i="1" s="1"/>
  <c r="AC54" i="1" s="1"/>
  <c r="T53" i="1"/>
  <c r="Q53" i="1"/>
  <c r="AD53" i="1" s="1"/>
  <c r="T52" i="1"/>
  <c r="Q52" i="1"/>
  <c r="T51" i="1"/>
  <c r="Q51" i="1"/>
  <c r="T50" i="1"/>
  <c r="Q50" i="1"/>
  <c r="I50" i="17"/>
  <c r="J50" i="1"/>
  <c r="I50" i="1"/>
  <c r="T49" i="1"/>
  <c r="Q49" i="1"/>
  <c r="X49" i="1" s="1"/>
  <c r="T48" i="1"/>
  <c r="Q48" i="1"/>
  <c r="T47" i="1"/>
  <c r="Q47" i="1"/>
  <c r="AD47" i="1" s="1"/>
  <c r="Z46" i="1"/>
  <c r="Y46" i="1" s="1"/>
  <c r="T46" i="1"/>
  <c r="Q46" i="1"/>
  <c r="T45" i="1"/>
  <c r="Q45" i="1"/>
  <c r="X45" i="1" s="1"/>
  <c r="I45" i="17"/>
  <c r="J45" i="1"/>
  <c r="Z47" i="1" s="1"/>
  <c r="Y47" i="1" s="1"/>
  <c r="I45" i="1"/>
  <c r="T44" i="1"/>
  <c r="Q44" i="1"/>
  <c r="T43" i="1"/>
  <c r="Q43" i="1"/>
  <c r="T42" i="1"/>
  <c r="Q42" i="1"/>
  <c r="T41" i="1"/>
  <c r="Q41" i="1"/>
  <c r="AD41" i="1" s="1"/>
  <c r="T40" i="1"/>
  <c r="Q40" i="1"/>
  <c r="I40" i="17"/>
  <c r="J40" i="1"/>
  <c r="N55" i="17"/>
  <c r="G55" i="17"/>
  <c r="F55" i="17"/>
  <c r="E55" i="17"/>
  <c r="D55" i="17"/>
  <c r="C55" i="17"/>
  <c r="A55" i="17"/>
  <c r="N50" i="17"/>
  <c r="G50" i="17"/>
  <c r="F50" i="17"/>
  <c r="E50" i="17"/>
  <c r="D50" i="17"/>
  <c r="C50" i="17"/>
  <c r="A50" i="17"/>
  <c r="N45" i="17"/>
  <c r="G45" i="17"/>
  <c r="F45" i="17"/>
  <c r="E45" i="17"/>
  <c r="D45" i="17"/>
  <c r="C45" i="17"/>
  <c r="A45" i="17"/>
  <c r="N40" i="17"/>
  <c r="G40" i="17"/>
  <c r="F40" i="17"/>
  <c r="E40" i="17"/>
  <c r="D40" i="17"/>
  <c r="C40" i="17"/>
  <c r="A40" i="17"/>
  <c r="N35" i="17"/>
  <c r="G35" i="17"/>
  <c r="F35" i="17"/>
  <c r="E35" i="17"/>
  <c r="D35" i="17"/>
  <c r="C35" i="17"/>
  <c r="A35" i="17"/>
  <c r="N30" i="17"/>
  <c r="I30" i="17"/>
  <c r="G30" i="17"/>
  <c r="F30" i="17"/>
  <c r="E30" i="17"/>
  <c r="D30" i="17"/>
  <c r="C30" i="17"/>
  <c r="A30" i="17"/>
  <c r="N25" i="17"/>
  <c r="I25" i="17"/>
  <c r="G25" i="17"/>
  <c r="F25" i="17"/>
  <c r="E25" i="17"/>
  <c r="D25" i="17"/>
  <c r="C25" i="17"/>
  <c r="A25" i="17"/>
  <c r="G20" i="17"/>
  <c r="F20" i="17"/>
  <c r="E20" i="17"/>
  <c r="D20" i="17"/>
  <c r="C20" i="17"/>
  <c r="A20" i="17"/>
  <c r="N20" i="17"/>
  <c r="I20" i="17"/>
  <c r="N15" i="17"/>
  <c r="I15" i="17"/>
  <c r="G15" i="17"/>
  <c r="F15" i="17"/>
  <c r="E15" i="17"/>
  <c r="D15" i="17"/>
  <c r="C15" i="17"/>
  <c r="A15" i="17"/>
  <c r="D6" i="17"/>
  <c r="D5" i="17"/>
  <c r="D4" i="17"/>
  <c r="N10" i="17"/>
  <c r="G10" i="17"/>
  <c r="F10" i="17"/>
  <c r="E10" i="17"/>
  <c r="D10" i="17"/>
  <c r="C10" i="17"/>
  <c r="A10" i="17"/>
  <c r="AG55" i="1" l="1"/>
  <c r="X52" i="1"/>
  <c r="Z52" i="1"/>
  <c r="Y52" i="1" s="1"/>
  <c r="X51" i="1"/>
  <c r="X50" i="1"/>
  <c r="H45" i="18"/>
  <c r="H45" i="19"/>
  <c r="H45" i="20"/>
  <c r="H40" i="17"/>
  <c r="H40" i="18"/>
  <c r="H40" i="19"/>
  <c r="H40" i="20"/>
  <c r="N50" i="1"/>
  <c r="J50" i="17" s="1"/>
  <c r="H50" i="18"/>
  <c r="H50" i="19"/>
  <c r="H50" i="20"/>
  <c r="AD50" i="1"/>
  <c r="AC50" i="1" s="1"/>
  <c r="X54" i="1"/>
  <c r="AD40" i="1"/>
  <c r="AC40" i="1" s="1"/>
  <c r="H55" i="17"/>
  <c r="H55" i="18"/>
  <c r="H55" i="19"/>
  <c r="H55" i="20"/>
  <c r="AD52" i="1"/>
  <c r="AC52" i="1" s="1"/>
  <c r="AD51" i="1"/>
  <c r="AC51" i="1" s="1"/>
  <c r="X53" i="1"/>
  <c r="AD46" i="1"/>
  <c r="AC46" i="1" s="1"/>
  <c r="AD48" i="1"/>
  <c r="AC48" i="1" s="1"/>
  <c r="AD45" i="1"/>
  <c r="AD49" i="1"/>
  <c r="AC49" i="1" s="1"/>
  <c r="AD44" i="1"/>
  <c r="AC44" i="1" s="1"/>
  <c r="AD43" i="1"/>
  <c r="AC43" i="1" s="1"/>
  <c r="AD42" i="1"/>
  <c r="AC42" i="1" s="1"/>
  <c r="X48" i="1"/>
  <c r="X47" i="1"/>
  <c r="X46" i="1"/>
  <c r="X44" i="1"/>
  <c r="X43" i="1"/>
  <c r="X41" i="1"/>
  <c r="X42" i="1"/>
  <c r="AC41" i="1"/>
  <c r="X40" i="1"/>
  <c r="Z40" i="1"/>
  <c r="Y40" i="1" s="1"/>
  <c r="N45" i="1"/>
  <c r="H45" i="17"/>
  <c r="Z51" i="1"/>
  <c r="Y51" i="1" s="1"/>
  <c r="AC53" i="1"/>
  <c r="Z50" i="1"/>
  <c r="Z54" i="1"/>
  <c r="Y54" i="1" s="1"/>
  <c r="Z53" i="1"/>
  <c r="Y53" i="1" s="1"/>
  <c r="H50" i="17"/>
  <c r="AC47" i="1"/>
  <c r="Z45" i="1"/>
  <c r="Z49" i="1"/>
  <c r="Y49" i="1" s="1"/>
  <c r="Z48" i="1"/>
  <c r="Y48" i="1" s="1"/>
  <c r="N40" i="1"/>
  <c r="Z42" i="1"/>
  <c r="Y42" i="1" s="1"/>
  <c r="Z41" i="1"/>
  <c r="Y41" i="1" s="1"/>
  <c r="Z44" i="1"/>
  <c r="Y44" i="1" s="1"/>
  <c r="Z43" i="1"/>
  <c r="Y43" i="1" s="1"/>
  <c r="J50" i="19" l="1"/>
  <c r="J50" i="18"/>
  <c r="J50" i="20"/>
  <c r="J55" i="17"/>
  <c r="J55" i="18"/>
  <c r="J55" i="20"/>
  <c r="J55" i="19"/>
  <c r="J45" i="17"/>
  <c r="J45" i="19"/>
  <c r="J45" i="20"/>
  <c r="J45" i="18"/>
  <c r="J40" i="17"/>
  <c r="J40" i="20"/>
  <c r="J40" i="18"/>
  <c r="J40" i="19"/>
  <c r="AF50" i="1"/>
  <c r="AE50" i="1" s="1"/>
  <c r="Y50" i="1"/>
  <c r="AB50" i="1"/>
  <c r="AA50" i="1" s="1"/>
  <c r="AB45" i="1"/>
  <c r="AA45" i="1" s="1"/>
  <c r="Y45" i="1"/>
  <c r="AC45" i="1"/>
  <c r="AF45" i="1"/>
  <c r="AE45" i="1" s="1"/>
  <c r="AF40" i="1"/>
  <c r="AE40" i="1" s="1"/>
  <c r="AB40" i="1"/>
  <c r="AA40" i="1" s="1"/>
  <c r="K40" i="18" l="1"/>
  <c r="K40" i="19"/>
  <c r="K40" i="20"/>
  <c r="K55" i="17"/>
  <c r="K55" i="19"/>
  <c r="K55" i="20"/>
  <c r="K55" i="18"/>
  <c r="K50" i="18"/>
  <c r="K50" i="19"/>
  <c r="K50" i="20"/>
  <c r="K45" i="18"/>
  <c r="K45" i="19"/>
  <c r="K45" i="20"/>
  <c r="L55" i="17"/>
  <c r="L55" i="18"/>
  <c r="L55" i="19"/>
  <c r="L55" i="20"/>
  <c r="L50" i="17"/>
  <c r="L50" i="19"/>
  <c r="L50" i="20"/>
  <c r="L50" i="18"/>
  <c r="L45" i="17"/>
  <c r="L45" i="19"/>
  <c r="L45" i="18"/>
  <c r="L45" i="20"/>
  <c r="L40" i="17"/>
  <c r="L40" i="20"/>
  <c r="L40" i="19"/>
  <c r="L40" i="18"/>
  <c r="AG50" i="1"/>
  <c r="K50" i="17"/>
  <c r="K45" i="17"/>
  <c r="AG45" i="1"/>
  <c r="K40" i="17"/>
  <c r="AG40" i="1"/>
  <c r="M55" i="17" l="1"/>
  <c r="M55" i="19"/>
  <c r="M55" i="18"/>
  <c r="M55" i="20"/>
  <c r="M50" i="17"/>
  <c r="M50" i="19"/>
  <c r="M50" i="18"/>
  <c r="M50" i="20"/>
  <c r="M45" i="17"/>
  <c r="M45" i="18"/>
  <c r="M45" i="19"/>
  <c r="M45" i="20"/>
  <c r="M40" i="17"/>
  <c r="M40" i="20"/>
  <c r="M40" i="19"/>
  <c r="M40" i="18"/>
  <c r="T39" i="1"/>
  <c r="Q39" i="1"/>
  <c r="AD39" i="1" s="1"/>
  <c r="T38" i="1"/>
  <c r="Q38" i="1"/>
  <c r="T37" i="1"/>
  <c r="Q37" i="1"/>
  <c r="T36" i="1"/>
  <c r="Q36" i="1"/>
  <c r="T35" i="1"/>
  <c r="Q35" i="1"/>
  <c r="J35" i="1"/>
  <c r="I35" i="1"/>
  <c r="X39" i="1" l="1"/>
  <c r="X38" i="1"/>
  <c r="H35" i="20"/>
  <c r="H35" i="18"/>
  <c r="H35" i="19"/>
  <c r="H35" i="17"/>
  <c r="I10" i="17"/>
  <c r="I10" i="18"/>
  <c r="I10" i="20"/>
  <c r="I10" i="19"/>
  <c r="I35" i="18"/>
  <c r="I35" i="19"/>
  <c r="I35" i="20"/>
  <c r="I35" i="17"/>
  <c r="Z38" i="1"/>
  <c r="Y38" i="1" s="1"/>
  <c r="X36" i="1"/>
  <c r="X37" i="1"/>
  <c r="Z35" i="1"/>
  <c r="Z39" i="1"/>
  <c r="Y39" i="1" s="1"/>
  <c r="Z37" i="1"/>
  <c r="Y37" i="1" s="1"/>
  <c r="X35" i="1"/>
  <c r="N35" i="1"/>
  <c r="AD38" i="1"/>
  <c r="AC38" i="1" s="1"/>
  <c r="AD36" i="1"/>
  <c r="AC36" i="1" s="1"/>
  <c r="AD37" i="1"/>
  <c r="AC37" i="1" s="1"/>
  <c r="AD35" i="1"/>
  <c r="AC39" i="1"/>
  <c r="Y35" i="1"/>
  <c r="Z36" i="1"/>
  <c r="Y36" i="1" s="1"/>
  <c r="T34" i="1"/>
  <c r="Q34" i="1"/>
  <c r="T33" i="1"/>
  <c r="Q33" i="1"/>
  <c r="AD33" i="1" s="1"/>
  <c r="AC33" i="1" s="1"/>
  <c r="T32" i="1"/>
  <c r="Q32" i="1"/>
  <c r="T31" i="1"/>
  <c r="Q31" i="1"/>
  <c r="T30" i="1"/>
  <c r="Q30" i="1"/>
  <c r="J30" i="1"/>
  <c r="I30" i="1"/>
  <c r="H30" i="19" l="1"/>
  <c r="H30" i="20"/>
  <c r="H30" i="18"/>
  <c r="H30" i="17"/>
  <c r="J35" i="20"/>
  <c r="J35" i="18"/>
  <c r="J35" i="19"/>
  <c r="J35" i="17"/>
  <c r="Z34" i="1"/>
  <c r="Y34" i="1" s="1"/>
  <c r="AC35" i="1"/>
  <c r="AF35" i="1"/>
  <c r="AE35" i="1" s="1"/>
  <c r="AB35" i="1"/>
  <c r="AA35" i="1" s="1"/>
  <c r="AD32" i="1"/>
  <c r="AC32" i="1" s="1"/>
  <c r="AD31" i="1"/>
  <c r="AC31" i="1" s="1"/>
  <c r="AD34" i="1"/>
  <c r="AC34" i="1" s="1"/>
  <c r="N30" i="1"/>
  <c r="AD30" i="1"/>
  <c r="X33" i="1"/>
  <c r="Z31" i="1"/>
  <c r="Y31" i="1" s="1"/>
  <c r="X31" i="1"/>
  <c r="X32" i="1"/>
  <c r="Z33" i="1"/>
  <c r="Y33" i="1" s="1"/>
  <c r="Z32" i="1"/>
  <c r="Y32" i="1" s="1"/>
  <c r="X30" i="1"/>
  <c r="X34" i="1"/>
  <c r="Z30" i="1"/>
  <c r="K35" i="18" l="1"/>
  <c r="K35" i="19"/>
  <c r="K35" i="20"/>
  <c r="K35" i="17"/>
  <c r="J30" i="18"/>
  <c r="J30" i="19"/>
  <c r="J30" i="20"/>
  <c r="J30" i="17"/>
  <c r="L35" i="18"/>
  <c r="L35" i="19"/>
  <c r="L35" i="20"/>
  <c r="L35" i="17"/>
  <c r="AG35" i="1"/>
  <c r="AF30" i="1"/>
  <c r="AE30" i="1" s="1"/>
  <c r="AC30" i="1"/>
  <c r="AB30" i="1"/>
  <c r="AA30" i="1" s="1"/>
  <c r="Y30" i="1"/>
  <c r="K30" i="19" l="1"/>
  <c r="K30" i="20"/>
  <c r="K30" i="18"/>
  <c r="K30" i="17"/>
  <c r="L30" i="20"/>
  <c r="L30" i="18"/>
  <c r="L30" i="19"/>
  <c r="L30" i="17"/>
  <c r="M35" i="17"/>
  <c r="M35" i="19"/>
  <c r="M35" i="20"/>
  <c r="M35" i="18"/>
  <c r="AG30" i="1"/>
  <c r="M30" i="17" l="1"/>
  <c r="M30" i="20"/>
  <c r="M30" i="18"/>
  <c r="M30" i="19"/>
  <c r="T29" i="1"/>
  <c r="Q29" i="1"/>
  <c r="T28" i="1"/>
  <c r="Q28" i="1"/>
  <c r="T27" i="1"/>
  <c r="Q27" i="1"/>
  <c r="T26" i="1"/>
  <c r="Q26" i="1"/>
  <c r="T25" i="1"/>
  <c r="Q25" i="1"/>
  <c r="J25" i="1"/>
  <c r="I25" i="1"/>
  <c r="X27" i="1" l="1"/>
  <c r="Z29" i="1"/>
  <c r="Y29" i="1" s="1"/>
  <c r="X28" i="1"/>
  <c r="H25" i="18"/>
  <c r="H25" i="19"/>
  <c r="H25" i="20"/>
  <c r="H25" i="17"/>
  <c r="X26" i="1"/>
  <c r="X25" i="1"/>
  <c r="X29" i="1"/>
  <c r="AD26" i="1"/>
  <c r="AC26" i="1" s="1"/>
  <c r="AD28" i="1"/>
  <c r="AC28" i="1" s="1"/>
  <c r="AD27" i="1"/>
  <c r="AD29" i="1"/>
  <c r="AC29" i="1" s="1"/>
  <c r="AD25" i="1"/>
  <c r="AC25" i="1" s="1"/>
  <c r="Z27" i="1"/>
  <c r="Y27" i="1" s="1"/>
  <c r="Z25" i="1"/>
  <c r="Y25" i="1" s="1"/>
  <c r="N25" i="1"/>
  <c r="Z28" i="1"/>
  <c r="Y28" i="1" s="1"/>
  <c r="Z26" i="1"/>
  <c r="Y26" i="1" s="1"/>
  <c r="J25" i="20" l="1"/>
  <c r="J25" i="19"/>
  <c r="J25" i="18"/>
  <c r="J25" i="17"/>
  <c r="AF25" i="1"/>
  <c r="AE25" i="1" s="1"/>
  <c r="AC27" i="1"/>
  <c r="AB25" i="1"/>
  <c r="AA25" i="1" s="1"/>
  <c r="K25" i="17" l="1"/>
  <c r="K25" i="18"/>
  <c r="K25" i="19"/>
  <c r="K25" i="20"/>
  <c r="L25" i="18"/>
  <c r="L25" i="19"/>
  <c r="L25" i="20"/>
  <c r="L25" i="17"/>
  <c r="AG25" i="1"/>
  <c r="M25" i="17" l="1"/>
  <c r="M25" i="19"/>
  <c r="M25" i="20"/>
  <c r="M25" i="18"/>
  <c r="T24" i="1"/>
  <c r="Q24" i="1"/>
  <c r="T23" i="1"/>
  <c r="Q23" i="1"/>
  <c r="T22" i="1"/>
  <c r="Q22" i="1"/>
  <c r="T21" i="1"/>
  <c r="Q21" i="1"/>
  <c r="T20" i="1"/>
  <c r="Q20" i="1"/>
  <c r="J20" i="1"/>
  <c r="I20" i="1"/>
  <c r="T19" i="1"/>
  <c r="Q19" i="1"/>
  <c r="T18" i="1"/>
  <c r="Q18" i="1"/>
  <c r="T17" i="1"/>
  <c r="Q17" i="1"/>
  <c r="T16" i="1"/>
  <c r="Q16" i="1"/>
  <c r="T15" i="1"/>
  <c r="Q15" i="1"/>
  <c r="J15" i="1"/>
  <c r="H15" i="18" l="1"/>
  <c r="H15" i="19"/>
  <c r="H15" i="20"/>
  <c r="H15" i="17"/>
  <c r="H20" i="20"/>
  <c r="H20" i="18"/>
  <c r="H20" i="19"/>
  <c r="H20" i="17"/>
  <c r="Z21" i="1"/>
  <c r="Y21" i="1" s="1"/>
  <c r="X20" i="1"/>
  <c r="X23" i="1"/>
  <c r="X21" i="1"/>
  <c r="X22" i="1"/>
  <c r="X24" i="1"/>
  <c r="Z15" i="1"/>
  <c r="Y15" i="1" s="1"/>
  <c r="X15" i="1"/>
  <c r="X17" i="1"/>
  <c r="X18" i="1"/>
  <c r="X19" i="1"/>
  <c r="X16" i="1"/>
  <c r="N15" i="1"/>
  <c r="AD18" i="1"/>
  <c r="AD19" i="1"/>
  <c r="AD15" i="1"/>
  <c r="AD17" i="1"/>
  <c r="AD16" i="1"/>
  <c r="AD21" i="1"/>
  <c r="AD20" i="1"/>
  <c r="AD22" i="1"/>
  <c r="AD24" i="1"/>
  <c r="AD23" i="1"/>
  <c r="N20" i="1"/>
  <c r="Z20" i="1"/>
  <c r="Y20" i="1" s="1"/>
  <c r="Z22" i="1"/>
  <c r="Y22" i="1" s="1"/>
  <c r="Z24" i="1"/>
  <c r="Y24" i="1" s="1"/>
  <c r="Z23" i="1"/>
  <c r="Y23" i="1" s="1"/>
  <c r="Z19" i="1"/>
  <c r="Y19" i="1" s="1"/>
  <c r="Z16" i="1"/>
  <c r="Y16" i="1" s="1"/>
  <c r="Z17" i="1"/>
  <c r="Y17" i="1" s="1"/>
  <c r="Z18" i="1"/>
  <c r="Y18" i="1" s="1"/>
  <c r="J20" i="18" l="1"/>
  <c r="J20" i="20"/>
  <c r="J20" i="19"/>
  <c r="J20" i="17"/>
  <c r="J15" i="20"/>
  <c r="J15" i="18"/>
  <c r="J15" i="19"/>
  <c r="J15" i="17"/>
  <c r="AB20" i="1"/>
  <c r="AA20" i="1" s="1"/>
  <c r="AB15" i="1"/>
  <c r="AA15" i="1" s="1"/>
  <c r="K15" i="17" l="1"/>
  <c r="K15" i="19"/>
  <c r="K15" i="20"/>
  <c r="K15" i="18"/>
  <c r="K20" i="20"/>
  <c r="K20" i="18"/>
  <c r="K20" i="19"/>
  <c r="K20" i="17"/>
  <c r="T14" i="1"/>
  <c r="Q14" i="1"/>
  <c r="T13" i="1"/>
  <c r="Q13" i="1"/>
  <c r="T12" i="1"/>
  <c r="Q12" i="1"/>
  <c r="AC23" i="1" l="1"/>
  <c r="AC21" i="1"/>
  <c r="AC19" i="1"/>
  <c r="AC22" i="1"/>
  <c r="AC24" i="1"/>
  <c r="AC18" i="1"/>
  <c r="AC16" i="1"/>
  <c r="AC17" i="1"/>
  <c r="AD12" i="1"/>
  <c r="AC12" i="1" s="1"/>
  <c r="AD13" i="1"/>
  <c r="AC13" i="1" s="1"/>
  <c r="AD14" i="1"/>
  <c r="AC14" i="1" s="1"/>
  <c r="Q11" i="1"/>
  <c r="T11" i="1"/>
  <c r="T10" i="1"/>
  <c r="AF20" i="1" l="1"/>
  <c r="AE20" i="1" s="1"/>
  <c r="AC20" i="1"/>
  <c r="AF15" i="1"/>
  <c r="AE15" i="1" s="1"/>
  <c r="AC15" i="1"/>
  <c r="AD11" i="1"/>
  <c r="Q10" i="1"/>
  <c r="AD10" i="1" s="1"/>
  <c r="J10" i="1"/>
  <c r="X58" i="1" l="1"/>
  <c r="X55" i="1"/>
  <c r="X57" i="1"/>
  <c r="X59" i="1"/>
  <c r="X10" i="1"/>
  <c r="AG15" i="1"/>
  <c r="L15" i="19"/>
  <c r="L15" i="20"/>
  <c r="L15" i="18"/>
  <c r="L15" i="17"/>
  <c r="AG20" i="1"/>
  <c r="L20" i="18"/>
  <c r="L20" i="19"/>
  <c r="L20" i="20"/>
  <c r="L20" i="17"/>
  <c r="AC11" i="1"/>
  <c r="Z14" i="1"/>
  <c r="Z11" i="1"/>
  <c r="Z10" i="1"/>
  <c r="Y10" i="1" s="1"/>
  <c r="Z12" i="1"/>
  <c r="Z13" i="1"/>
  <c r="X13" i="1"/>
  <c r="X12" i="1"/>
  <c r="X14" i="1"/>
  <c r="AC10" i="1"/>
  <c r="X11" i="1"/>
  <c r="I10" i="1"/>
  <c r="M20" i="17" l="1"/>
  <c r="M20" i="18"/>
  <c r="M20" i="19"/>
  <c r="M20" i="20"/>
  <c r="N10" i="1"/>
  <c r="J10" i="18" s="1"/>
  <c r="H10" i="18"/>
  <c r="H10" i="19"/>
  <c r="H10" i="20"/>
  <c r="H10" i="17"/>
  <c r="M15" i="17"/>
  <c r="M15" i="20"/>
  <c r="M15" i="18"/>
  <c r="M15" i="19"/>
  <c r="AF10" i="1"/>
  <c r="AE10" i="1" s="1"/>
  <c r="Y13" i="1"/>
  <c r="Y12" i="1"/>
  <c r="Y11" i="1"/>
  <c r="Y14" i="1"/>
  <c r="AB10" i="1"/>
  <c r="AA10" i="1" s="1"/>
  <c r="B249" i="6" a="1"/>
  <c r="B249" i="6" l="1"/>
  <c r="J10" i="19"/>
  <c r="K10" i="17"/>
  <c r="K10" i="18"/>
  <c r="K10" i="19"/>
  <c r="K10" i="20"/>
  <c r="J10" i="20"/>
  <c r="J10" i="17"/>
  <c r="L10" i="17"/>
  <c r="L10" i="20"/>
  <c r="L10" i="19"/>
  <c r="L10" i="18"/>
  <c r="AG10" i="1"/>
  <c r="M10" i="17" l="1"/>
  <c r="M10" i="19"/>
  <c r="M10" i="20"/>
  <c r="M10" i="18"/>
  <c r="B251" i="6"/>
  <c r="B250" i="6"/>
  <c r="G238" i="6" s="1"/>
</calcChain>
</file>

<file path=xl/sharedStrings.xml><?xml version="1.0" encoding="utf-8"?>
<sst xmlns="http://schemas.openxmlformats.org/spreadsheetml/2006/main" count="2873" uniqueCount="611">
  <si>
    <t xml:space="preserve">                                                                         Consejo Superior de la Judicatura</t>
  </si>
  <si>
    <t xml:space="preserve"> MAPA DE RIESGOS SIGCMA</t>
  </si>
  <si>
    <t>DEPENDENCIA (Unidad misional del CSJ o Unidad de la DEAJ o Seccional o CSJ en caso de despachos judiciales certificados)</t>
  </si>
  <si>
    <t>UNIDAD DE INFORMÁTICA</t>
  </si>
  <si>
    <t>PROCESO (indique el tipo de proceso si es Estratégico. Misional, Apoyo, Evaluación y Mejora y especifique el nombre del proceso)</t>
  </si>
  <si>
    <t>Apoyo</t>
  </si>
  <si>
    <t xml:space="preserve">                                        GESTIÓN TECNOLÓGICA</t>
  </si>
  <si>
    <t>CONSEJO SUPERIOR DE LA JUDICATURA</t>
  </si>
  <si>
    <t>CONSEJO SECCIONAL DE LA JUDICATURA</t>
  </si>
  <si>
    <t>DIRECCIÓN ADMINISTRATIVA DE ADMINISTRACIÓN JUDICIAL (DEAJ)</t>
  </si>
  <si>
    <t>X</t>
  </si>
  <si>
    <t>DIRECCIÓN SECCIONAL DE ADMINISTRACIÓN JUDICIAL</t>
  </si>
  <si>
    <t>DESPACHO JUDICIAL CERTIFICADO</t>
  </si>
  <si>
    <t>FECHA</t>
  </si>
  <si>
    <t>Consejo Superior de la Judicatura</t>
  </si>
  <si>
    <t>Análisis de Contexto</t>
  </si>
  <si>
    <t>DEPENDENCIA:</t>
  </si>
  <si>
    <t xml:space="preserve">PROCESO </t>
  </si>
  <si>
    <t>GESTIÓN TECNOLÓGICA</t>
  </si>
  <si>
    <t>CONSEJO SECCIONAL/ DIRECCIÓN SECCIONAL DE ADMINISTRACIÓN JUDICIAL</t>
  </si>
  <si>
    <t>DIRECCIÓN EJECUTIVA DE ADMINISTRACIÓN JUDICIAL</t>
  </si>
  <si>
    <t xml:space="preserve">OBJETIVO DEL PROCESO: </t>
  </si>
  <si>
    <t>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t>
  </si>
  <si>
    <t xml:space="preserve">CONTEXTO EXTERNO </t>
  </si>
  <si>
    <t xml:space="preserve">FACTORES TEMÁTICO </t>
  </si>
  <si>
    <t>No.</t>
  </si>
  <si>
    <t xml:space="preserve">AMENAZAS (Factores específicos) </t>
  </si>
  <si>
    <t xml:space="preserve">No. </t>
  </si>
  <si>
    <t xml:space="preserve">OPORTUNIDADES (Factores específicos) </t>
  </si>
  <si>
    <t>Cambio de la legislación respecto a la Gestión tecnológica</t>
  </si>
  <si>
    <t>Económicos y Financieros</t>
  </si>
  <si>
    <t>Recortes presupuestales
Los recursos solicitados por la Rama Judicial (Unidad de Informática) para inversión, no sean asignados conforme lo solicitado.</t>
  </si>
  <si>
    <t>Sociales  y culturales</t>
  </si>
  <si>
    <t>Situaciones de orden público.</t>
  </si>
  <si>
    <t xml:space="preserve">Tecnológicos </t>
  </si>
  <si>
    <t>Interrupción del servicio de conectividad por proveedores externos</t>
  </si>
  <si>
    <t>Inestabilidad o fallas en la prestación de los servicios recibidos por proveedores.</t>
  </si>
  <si>
    <t>Ambientales</t>
  </si>
  <si>
    <t>Cambios normativos en materia ambiental de acuerdo con las disposiciones legales nacionales y locales.</t>
  </si>
  <si>
    <t>La declaratoria de Pandemia por Contagio de Covid 19 </t>
  </si>
  <si>
    <t>Inadecuada disposición final de residuos acordes con la legislación ambiental en la materia acorde con las políticas del Gobierno Nacional y Local.</t>
  </si>
  <si>
    <t>Inconciencia ambiental en el sector público y las empresas, así como desconocimiento de la necesidad de reducir los impactos ambientales.</t>
  </si>
  <si>
    <t> </t>
  </si>
  <si>
    <t xml:space="preserve">CONTEXTO INTERNO </t>
  </si>
  <si>
    <t>Deficiencia en la oportunidad de entrega de actividades y proyectos</t>
  </si>
  <si>
    <t>Plan Sectorial de Desarrollo que contempla los proyectos de la Unidad de Informática</t>
  </si>
  <si>
    <t>Devolución de recursos a causa de la NO ejecución de los mismos por demoras en aprobación de los proyectos</t>
  </si>
  <si>
    <t>Asignación de recursos para el desarrollo de los proyectos de la Unidad de Informática</t>
  </si>
  <si>
    <t>Baja ejecución del gasto por la entrega inoportuna de las cuentas de cobro por parte de los contratistas</t>
  </si>
  <si>
    <t>Claridad en la presentación de los proyectos.</t>
  </si>
  <si>
    <t>Disponibilidad de recursos financieros para la ejecución de las actividades de la Unidad de Informática.</t>
  </si>
  <si>
    <t>Insuficiente personal para la cantidad de actividades a desarrollar a nivel nacional desde la Unidad de Informática.</t>
  </si>
  <si>
    <t>Personal adicional por parte de contratistas.</t>
  </si>
  <si>
    <t>Incremento de solicitudes vía correo electrónico como principal canal de comunicación conocido por los usuarios.</t>
  </si>
  <si>
    <t>Mejora continua y actualización de los procedimientos.</t>
  </si>
  <si>
    <t>Obsolescencia tecnológica</t>
  </si>
  <si>
    <t>Actualización paulatina mediante los proyectos generados desde la Unidad de Informática.</t>
  </si>
  <si>
    <t>Identificación oportuna de necesidades de actualización.</t>
  </si>
  <si>
    <t>Falta de apropiación del Plan de Gestión Ambiental que aplica para la Rama Judicial Acuerdo PSAA14-10160</t>
  </si>
  <si>
    <t>Compromiso de la Alta Dirección, para la implementación, mantenimiento y fortalecimiento del Sistema de Gestión Ambiental y del Plan de Gestión Ambiental de la Rama Judicial.</t>
  </si>
  <si>
    <t>Disminución significativa en el consumo de servicios públicos por efecto de la aplicación del aforo en las sedes administrativas</t>
  </si>
  <si>
    <t>No se cuenta con un adecuado manejo de sustancias químicas, tal como se define en el Programa de Manejo Seguro de Sustancias Químicas.</t>
  </si>
  <si>
    <t>Formación de Auditores en la Norma NTC ISO 14001:2015 y en la Norma Técnica de la Rama Judicial NTC 6256 :2018</t>
  </si>
  <si>
    <t xml:space="preserve">ESTRATEGIAS/ACCIONES </t>
  </si>
  <si>
    <t>ESTRATEGIAS  DOFA</t>
  </si>
  <si>
    <t>ESTRATEGIA/ACCIÓN/ PROYECTO</t>
  </si>
  <si>
    <t xml:space="preserve">GESTIONA </t>
  </si>
  <si>
    <t xml:space="preserve">DOCUMENTADA EN </t>
  </si>
  <si>
    <t>A</t>
  </si>
  <si>
    <t>O</t>
  </si>
  <si>
    <t>D</t>
  </si>
  <si>
    <t>F</t>
  </si>
  <si>
    <t>Documentada en Plan de Acción</t>
  </si>
  <si>
    <t>Realizar una adecuada planeación para la ejecución de los recursos</t>
  </si>
  <si>
    <t>Actividades  en pro del cuidado del medio ambiente desde la Unidad de Informática</t>
  </si>
  <si>
    <t>Solicitar la presentación de las facturas a proveedores de bienes y servicios.</t>
  </si>
  <si>
    <t>Documentada en Matriz de Riesgos</t>
  </si>
  <si>
    <t>Realizar proyectos para la contratación de actualización de la plataforma tecnológica.</t>
  </si>
  <si>
    <t>Matriz Mapa de Riesgos</t>
  </si>
  <si>
    <t>Orientaciones Generales</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</si>
  <si>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rgb="FF002060"/>
        <rFont val="Arial Narrow"/>
        <family val="2"/>
      </rPr>
      <t>Paso 2: identificación del riesgo</t>
    </r>
    <r>
      <rPr>
        <sz val="11"/>
        <rFont val="Arial Narrow"/>
        <family val="2"/>
      </rPr>
      <t xml:space="preserve">, donde se explica ampliamente las bases para adelantar este análisis.
Así mismo, considere en el </t>
    </r>
    <r>
      <rPr>
        <b/>
        <sz val="11"/>
        <color rgb="FF002060"/>
        <rFont val="Arial Narrow"/>
        <family val="2"/>
      </rPr>
      <t>Paso 3: valoración del riesgo</t>
    </r>
    <r>
      <rPr>
        <sz val="11"/>
        <rFont val="Arial Narrow"/>
        <family val="2"/>
      </rPr>
      <t xml:space="preserve"> los lineamientos para definir el No. de veces que se hace la actividad con la cual se relaciona el riesgo y su impacto en términos establecidos en la Tabla de Impacto. En este mismo paso se analizan los controles que deben responder a los atributos de eficiencia e informativos.
</t>
    </r>
  </si>
  <si>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acorde con el nivel de desagregación que se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</si>
  <si>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</si>
  <si>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</si>
  <si>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</si>
  <si>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</si>
  <si>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</si>
  <si>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</si>
  <si>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</si>
  <si>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</si>
  <si>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</si>
  <si>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el consecutivo de riesgos.
</t>
  </si>
  <si>
    <t>Impacto</t>
  </si>
  <si>
    <t>Analice las consecuencias que puede ocasionar a la organización la materialización del riesgo y escoja en la lista desplegable.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</si>
  <si>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</si>
  <si>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</si>
  <si>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</si>
  <si>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</si>
  <si>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</si>
  <si>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t xml:space="preserve">Consolida o resume los análisis sobre impacto + causa raíz, permitiendo contar con una redacción clara y concreta del riesgo identificado. Tenga en cuenta la estructura de alto nivel establecida , inicia con </t>
    </r>
    <r>
      <rPr>
        <b/>
        <sz val="9"/>
        <color theme="9" tint="-0.249977111117893"/>
        <rFont val="Arial Narrow"/>
        <family val="2"/>
      </rPr>
      <t xml:space="preserve">POSIBILIDAD DE + Impacto para la entidad + Causa Raíz </t>
    </r>
  </si>
  <si>
    <t>Clasificación del Riesgo</t>
  </si>
  <si>
    <t>Utilice la lista de despligue que se encuentra parametrizada, le aparecerán las opciones: 1)Daños Activos Fijos/Eventos Externos, 2)Ejecucion y Administracion de procesos, 3)Fallas Tecnologicas, 4)Fraude Externo, 5)Fraude Interno, 6)Relaciones Laborales, 7)Usuarios, productos y practicas organizacionales, 8)Evento Internos Ambientales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</si>
  <si>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</si>
  <si>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I-J)</t>
  </si>
  <si>
    <t>Criterios de Impacto</t>
  </si>
  <si>
    <t>Utilice la lista de despligue que se encuentra parametrizada, le aparecerán las opciones de la tabla de Impacto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</si>
  <si>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</si>
  <si>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</si>
  <si>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</si>
  <si>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t xml:space="preserve">Recuerde que el control se define como la medida que permite reducir o mitigar un riesgo. Defina el control (es) que atacan las causas del riesgo, </t>
  </si>
  <si>
    <t>Afectación</t>
  </si>
  <si>
    <t>Esta casilla no se diligencia, depende de la selección en la columna R.</t>
  </si>
  <si>
    <r>
      <t xml:space="preserve">ATRIBUTOS EFICIENCIA
</t>
    </r>
    <r>
      <rPr>
        <sz val="9"/>
        <rFont val="Arial Narrow"/>
        <family val="2"/>
      </rPr>
      <t>Tipo</t>
    </r>
  </si>
  <si>
    <t>Utilice la lista de despligue que se encuentra parametrizada, le aparecerán las opciones: 1)Preventivo, 2)Detectivo, 3)Correctivo.</t>
  </si>
  <si>
    <r>
      <t xml:space="preserve">ATRIBUTOS EFICIENCIA
</t>
    </r>
    <r>
      <rPr>
        <sz val="9"/>
        <rFont val="Arial Narrow"/>
        <family val="2"/>
      </rPr>
      <t>Implementación</t>
    </r>
  </si>
  <si>
    <t>Utilice la lista de despligue que se encuentra parametrizada, le aparecerán las opciones: 1)Automático, 2)Manual.</t>
  </si>
  <si>
    <r>
      <t xml:space="preserve">ATRIBUTOS EFICIENCIA
</t>
    </r>
    <r>
      <rPr>
        <sz val="9"/>
        <rFont val="Arial Narrow"/>
        <family val="2"/>
      </rPr>
      <t>Calificación</t>
    </r>
  </si>
  <si>
    <t xml:space="preserve">La matriz automáticamente hará el cálculo para el control analizado (Columna T) </t>
  </si>
  <si>
    <r>
      <t xml:space="preserve">ATRIBUTOS INFORMATIVOS
</t>
    </r>
    <r>
      <rPr>
        <sz val="9"/>
        <rFont val="Arial Narrow"/>
        <family val="2"/>
      </rPr>
      <t>Documentación</t>
    </r>
  </si>
  <si>
    <t xml:space="preserve">Utilice la lista de despligue que se encuentra parametrizada, le aparecerán las opciones: 1)Documentado, 2)Sin documentar. Estas no se presentan valoración </t>
  </si>
  <si>
    <r>
      <t xml:space="preserve">ATRIBUTOS INFORMATIVOS
</t>
    </r>
    <r>
      <rPr>
        <sz val="9"/>
        <rFont val="Arial Narrow"/>
        <family val="2"/>
      </rPr>
      <t>Frecuencia</t>
    </r>
  </si>
  <si>
    <t xml:space="preserve">Utilice la lista de despligue que se encuentra parametrizada, le aparecerán las opciones: 1)Continua, 2)Aleatoria. Estas no se presentan valoración </t>
  </si>
  <si>
    <r>
      <t xml:space="preserve">ATRIBUTOS INFORMATIVOS
</t>
    </r>
    <r>
      <rPr>
        <sz val="9"/>
        <rFont val="Arial Narrow"/>
        <family val="2"/>
      </rPr>
      <t>Registro</t>
    </r>
  </si>
  <si>
    <t xml:space="preserve">Utilice la lista de despligue que se encuentra parametrizada, le aparecerán las opciones: 1)Con Registro, 2) Sin Registro.Estas no se presentan valoración </t>
  </si>
  <si>
    <t>Evaluación del Nivel de Riesgo - Nivel de Riesgo Residual</t>
  </si>
  <si>
    <r>
      <t>La matriz automáticamente hará el cálculo, acorde con el control o controles definidos con sus atributos analizados, lo que permitirá establecer e</t>
    </r>
    <r>
      <rPr>
        <sz val="9"/>
        <color theme="1"/>
        <rFont val="Arial Narrow"/>
        <family val="2"/>
      </rPr>
      <t>l nivel de riesgo inherente</t>
    </r>
    <r>
      <rPr>
        <sz val="9"/>
        <rFont val="Arial Narrow"/>
        <family val="2"/>
      </rPr>
      <t xml:space="preserve"> (Columnas AA -AD- AE-AF-AG-AH).</t>
    </r>
  </si>
  <si>
    <t>Tratamiento</t>
  </si>
  <si>
    <t>Utilice la lista de despligue que se encuentra parametrizada, le aparecerán las opciones: 1)Aceptar, 2)Evitar, 3)Reducir (compartir), 4)Reducir (mitigar) y tener en cuenta el tratamiento a  implementar que se encuentra estipulado en la Hoja 10 de Matriz de Calor en la parte derecha.</t>
  </si>
  <si>
    <r>
      <t xml:space="preserve">Plan de Acción
</t>
    </r>
    <r>
      <rPr>
        <sz val="9"/>
        <rFont val="Arial Narrow"/>
        <family val="2"/>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</si>
  <si>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</si>
  <si>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</si>
  <si>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1)Finalizado, 2)En curso, la selección en este caso dependerá de las acciones del plan que se hayan establecido en cada caso.</t>
  </si>
  <si>
    <r>
      <t xml:space="preserve"> -</t>
    </r>
    <r>
      <rPr>
        <sz val="11"/>
        <rFont val="Arial Narrow"/>
        <family val="2"/>
      </rPr>
      <t xml:space="preserve"> </t>
    </r>
    <r>
      <rPr>
        <b/>
        <sz val="11"/>
        <rFont val="Arial Narrow"/>
        <family val="2"/>
      </rPr>
      <t xml:space="preserve"> Hoja 6 Clasificación del Riesgo:</t>
    </r>
    <r>
      <rPr>
        <sz val="11"/>
        <rFont val="Arial Narrow"/>
        <family val="2"/>
      </rPr>
      <t xml:space="preserve"> Información pertinente refente a la clasificación de los riesgos asociados.</t>
    </r>
  </si>
  <si>
    <r>
      <t xml:space="preserve"> -</t>
    </r>
    <r>
      <rPr>
        <sz val="11"/>
        <rFont val="Arial Narrow"/>
        <family val="2"/>
      </rPr>
      <t xml:space="preserve"> </t>
    </r>
    <r>
      <rPr>
        <b/>
        <sz val="11"/>
        <rFont val="Arial Narrow"/>
        <family val="2"/>
      </rPr>
      <t xml:space="preserve"> Hoja 7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</si>
  <si>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</si>
  <si>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9 Tabla de Valoración de Controles: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</si>
  <si>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10 Matriz de Calor: </t>
    </r>
    <r>
      <rPr>
        <sz val="11"/>
        <rFont val="Arial Narrow"/>
        <family val="2"/>
      </rPr>
      <t xml:space="preserve">En esta hoja, en la medida en que ese diligencia el Mapa Final, se verán reflejados los riesgos en su zona correspondiente. Esta hoja no se diligencia se genera de manera automática.
</t>
    </r>
  </si>
  <si>
    <r>
      <t xml:space="preserve"> -  </t>
    </r>
    <r>
      <rPr>
        <b/>
        <sz val="10"/>
        <rFont val="Arial Narrow"/>
        <family val="2"/>
      </rPr>
      <t>Hoja 11 a la 14 Seguimientos Trimestrales</t>
    </r>
    <r>
      <rPr>
        <sz val="10"/>
        <rFont val="Arial Narrow"/>
        <family val="2"/>
      </rPr>
      <t xml:space="preserve">: En estas hojas de cálculo se realiza el seguimiento trimestral del mapa final de riesgos </t>
    </r>
  </si>
  <si>
    <t xml:space="preserve">MATRIZ DE RIESGOS SIGCMA </t>
  </si>
  <si>
    <t>SIGCMA</t>
  </si>
  <si>
    <t>Proceso:</t>
  </si>
  <si>
    <t>Gestión Tecnológica</t>
  </si>
  <si>
    <t>Objetivo:</t>
  </si>
  <si>
    <t>Alcance:</t>
  </si>
  <si>
    <t xml:space="preserve">Nivel Central </t>
  </si>
  <si>
    <t>Identificación del riesgo</t>
  </si>
  <si>
    <t>Análisis del riesgo inherente</t>
  </si>
  <si>
    <t>Evaluación del riesgo - Valoración de los controles</t>
  </si>
  <si>
    <t>Evaluación del riesgo - Nivel del riesgo residual</t>
  </si>
  <si>
    <t>Plan de Acción</t>
  </si>
  <si>
    <t>N.</t>
  </si>
  <si>
    <t>Riesgo</t>
  </si>
  <si>
    <t>Causas Inmediata</t>
  </si>
  <si>
    <t>Frecuencia con la cual se realiza la actividad</t>
  </si>
  <si>
    <t>Probabilidad Inherente</t>
  </si>
  <si>
    <t>%</t>
  </si>
  <si>
    <t>Criterios de impacto</t>
  </si>
  <si>
    <t>Impacto 
Inherente</t>
  </si>
  <si>
    <t>No. Control</t>
  </si>
  <si>
    <t>Atributos</t>
  </si>
  <si>
    <t>Probabilidad Residual</t>
  </si>
  <si>
    <t>Probabilidad Residual Final</t>
  </si>
  <si>
    <t>Impacto Residual Final</t>
  </si>
  <si>
    <t>Zona de Riesgo Final</t>
  </si>
  <si>
    <t>Responsable</t>
  </si>
  <si>
    <t>Fecha Implementación</t>
  </si>
  <si>
    <t>Fecha Seguimiento</t>
  </si>
  <si>
    <t>Seguimiento</t>
  </si>
  <si>
    <t>Tipo</t>
  </si>
  <si>
    <t>Implementación</t>
  </si>
  <si>
    <t>Calificación</t>
  </si>
  <si>
    <t>Documentación</t>
  </si>
  <si>
    <t>Frecuencia</t>
  </si>
  <si>
    <t>Evidencia</t>
  </si>
  <si>
    <t>Interrupción del servicio de conectividad WAN - Nacional</t>
  </si>
  <si>
    <t>Afectación en la Prestación del Servicio de Justicia</t>
  </si>
  <si>
    <t>1. Fallas del operador de conectividad Nacional y sus aliados.
2. Saturación en los canales
3. Fluido Eléctrico</t>
  </si>
  <si>
    <t>Imprevistos</t>
  </si>
  <si>
    <t>Imprevistos de la prestación de los servicios de conectividad.</t>
  </si>
  <si>
    <t>Daños Activos Fijos/Eventos Externos</t>
  </si>
  <si>
    <t>Afecta la Prestación del Servicio de Administración de Justicia en 15%</t>
  </si>
  <si>
    <t>Reporte de fallas al operador</t>
  </si>
  <si>
    <t>Detectivo</t>
  </si>
  <si>
    <t>Manual</t>
  </si>
  <si>
    <t>Documentado</t>
  </si>
  <si>
    <t>Aleatoria</t>
  </si>
  <si>
    <t>Con Registro</t>
  </si>
  <si>
    <t>Evitar</t>
  </si>
  <si>
    <t>Interventoría del servicio, que incluye el reporte de incidentes sobre el servicio, bien sea en el momento que sean detectados y también en forma periódica.</t>
  </si>
  <si>
    <t>Correctivo</t>
  </si>
  <si>
    <t>Continua</t>
  </si>
  <si>
    <t>Reuniones de seguimiento con la mesa de servicios, donde uno de los puntos a tratar es la operación del NOC. En estas reuniones se hace la verificación los eventos presentados durante la semana y como se solucionaron.</t>
  </si>
  <si>
    <t>Preventivo</t>
  </si>
  <si>
    <t>El seguimiento a las responsabilidades contractuales de mantenimiento preventivo y su ejecución.</t>
  </si>
  <si>
    <t>4. Presupuesto asignado insuficiente</t>
  </si>
  <si>
    <t>Políticas económicas y presupuestales del Gobierno</t>
  </si>
  <si>
    <t>Insuficiencia en la asignación presupuestal para contratar los servicios de conectividad.</t>
  </si>
  <si>
    <t>Ejecución y Administración de Procesos</t>
  </si>
  <si>
    <t>Afecta la Prestación del Servicio de Administración de Justicia en 20%</t>
  </si>
  <si>
    <t>Requerir un cupo en los anteproyectos y proyectos de presupuesto con holgura necesaria</t>
  </si>
  <si>
    <t>Incumplimiento Contractual</t>
  </si>
  <si>
    <t>Incumplimiento de las metas establecidas</t>
  </si>
  <si>
    <t>1. Cambios inesperados en el entorno de la ejecución del contrato.
2. Deficiencias en la ejecución por parte del contratista.
3. Incumplimiento por parte del contratista en los acuerdos de niveles de servicio.</t>
  </si>
  <si>
    <t>Causa fortuita o de fuerza mayor, bajo patrimonio.</t>
  </si>
  <si>
    <t>Posibilidad de incumplimiento de metas establecidas debido a que los bienes o servicios contratados se entreguen más allá del plazo de ejecución pactado, de manera incompleta, o en malas condiciones de calidad.</t>
  </si>
  <si>
    <t>Incumplimiento máximo del 20% de la meta planeada</t>
  </si>
  <si>
    <t>Especificaciones y Anexos técnicos claros y con un alcance correctamente definido.</t>
  </si>
  <si>
    <t>Informes de supervisión / Interventoría.</t>
  </si>
  <si>
    <t>Seguimiento al cronograma.</t>
  </si>
  <si>
    <t>Reuniones de seguimiento ejecución contrato.</t>
  </si>
  <si>
    <t>Verificación la adecuada gestión de pagos.</t>
  </si>
  <si>
    <t>Sin documentar</t>
  </si>
  <si>
    <t>Demora en el tratamiento y aprobación de las contrataciones previstas en el plan de inversión.</t>
  </si>
  <si>
    <t>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
6. Asignación tardía de recursos.</t>
  </si>
  <si>
    <t>Postergación en los trámites para la aprobación de las actividades definidas en el Plan de Inversión anual.</t>
  </si>
  <si>
    <t>Postergación o negación en el trámite asociado con la autorización y aprobación de las actividades definidas Plan de Inversión anual.</t>
  </si>
  <si>
    <t>Impacto que afecte la ejecución presupuestal en un valor ≥5%.</t>
  </si>
  <si>
    <t>Seguimiento y evaluación a la ejecución del cronograma del Plan Inversión.</t>
  </si>
  <si>
    <t>Reducir(mitigar)</t>
  </si>
  <si>
    <t>Informes y oficios que alertan y justifican la necesidad de aprobación en tiempo del plan de inversión de la Unidad.</t>
  </si>
  <si>
    <t>Solicitar reiterativamente por escrito al Director Ejecutivo la agilización de la aprobación del plan de inversión de la Unidad, con las justificaciones respectivas.</t>
  </si>
  <si>
    <t>Corrupción</t>
  </si>
  <si>
    <t>Reputacional(Corrupción)</t>
  </si>
  <si>
    <t xml:space="preserve">1.Insuficientes programas de capacitación para la toma de conciencia debido al desconocimiento de la ley anti 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t>
  </si>
  <si>
    <t xml:space="preserve">Carencia de transparencia, ética y valores . </t>
  </si>
  <si>
    <t xml:space="preserve">Posibilidad de actos indebidos de  los servidores judiciales debido a  la carencia en transparencia, ética y valores </t>
  </si>
  <si>
    <t>Fraude Interno</t>
  </si>
  <si>
    <t>Cualquier acto indebido de los servidores judiciales genera altas consecuencias para la Entidad</t>
  </si>
  <si>
    <t>Los estudios previos y los pliegos que soportan el proceso de adquisición de bienes y servicios de gestión tecnológica - UI, son revisados en su componente técnico por los profesionales de la Unidad de Informática a cargo de su estructuración.</t>
  </si>
  <si>
    <t>Los procesos de adquisición de bienes y servicios, son revisados por la Unidad de Compras Públicas, la Junta de Contratación, el Despacho del Director Ejecutivo, y cuando superan los 100 SMMLV, por el Consejo Superior de la Judicatura.</t>
  </si>
  <si>
    <t>La EJRLB realiza capacitaciones relacionadas con el código de ética - otros temas pertinentes a la prevención de la corrupción.(Información sensible)</t>
  </si>
  <si>
    <t>Los profesionales de la Unidad Informática, firman un Acuerdo de confidencialidad, para prevenir la divulgación no autorizada de información sensible.</t>
  </si>
  <si>
    <t>Interrupción o demora en el Servicio Público de Administrar  Justicia.</t>
  </si>
  <si>
    <t>1. Paros que afecten la prestación del servicio.  
2. Huelgas, protestas ciudadanas.
3. Disturbios o hechos violentos.
4.Pandemia.
5.Emergencias Ambientales.</t>
  </si>
  <si>
    <t>Suceso de fuerza mayor que imposibilitan la gestión judicial</t>
  </si>
  <si>
    <t>Posibilidad de  afectación en la Prestación del Servicio de Justicia debido a un suceso de fuerza mayor que imposibilita la gestión judicial</t>
  </si>
  <si>
    <t>Usuarios, productos y prácticas organizacionales</t>
  </si>
  <si>
    <t>Implementación de herramientas tecnológicas propias de la entidad para el trabajo en casa.</t>
  </si>
  <si>
    <t>Normatividad (Leyes, Resoluciones) adoptada por el Gobierno Nacional por  la Emergencia Sanitaria para cumplir con los protocolos de bioseguridad y medidas de protección, Políticas y directrices claras aplicadas para evacuar y proteger a los servidores judiciales adoptadas por la Entidad.</t>
  </si>
  <si>
    <t>Programa de Prevención por parte de la ARL</t>
  </si>
  <si>
    <t>Organización de atención presencial para actividades críticas.</t>
  </si>
  <si>
    <t>Elaboración  y aplicación de medidas de prevención, contención y mitigación del riesgo  ambiental asociado por parte de la entidad.</t>
  </si>
  <si>
    <t>Impacto negativo sobre el medio ambiente.</t>
  </si>
  <si>
    <t xml:space="preserve"> Afectación Ambiental</t>
  </si>
  <si>
    <t>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t>
  </si>
  <si>
    <t>Desconocimiento de los lineamientos ambientales y normatividad  ambiental vigente</t>
  </si>
  <si>
    <t>Posibilidad de afectación ambiental debido al desconocimiento de las lineamientos ambientales y normatividad ambiental vigente</t>
  </si>
  <si>
    <t>Eventos Ambientales Internos</t>
  </si>
  <si>
    <t>Si el hecho llegara a presentarse, tendría medianas consecuencias o efectos sobre la entidad</t>
  </si>
  <si>
    <t>Los Servidores de la Unidad de Informática participan activamente de las actividades de  Gestión Ambiental, programadas por la Unidad Administrativa.</t>
  </si>
  <si>
    <t>Los servidores de la Unidad de Informática incluyen en los procesos de contratación, las obligaciones ambientales sugeridas por la Unidad Administrativa.</t>
  </si>
  <si>
    <t>La Unidad de Informática provee herramientas que evitan la impresión innecesaria de documentos.</t>
  </si>
  <si>
    <t>Obsolescencia Tecnológica.</t>
  </si>
  <si>
    <t>1.Rápido e inevitable avance tecnológico.
2. Falta de recursos presupuestales para enfrentar la necesidad de actualizar la plataforma tecnológica y los sistemas de información.</t>
  </si>
  <si>
    <t>Rápido e inevitable avance tecnológico</t>
  </si>
  <si>
    <t>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t>
  </si>
  <si>
    <t>Fallas Tecnológicas</t>
  </si>
  <si>
    <t>La Unidad de Informática realiza el inventario de activos tecnológicos para determinar el grado de obsolescencia de los equipos.</t>
  </si>
  <si>
    <t>La Unidad de Informática realiza actividades relacionadas con el soporte, mantenimiento, y actualización de los sistemas de información</t>
  </si>
  <si>
    <t>La Unidad de Informática realiza contratos para actualizar la infraestructura tecnológica.</t>
  </si>
  <si>
    <t>Falta de Gobernabilidad de TI</t>
  </si>
  <si>
    <t>Reputacional</t>
  </si>
  <si>
    <t>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t>
  </si>
  <si>
    <t>Falta de apoyo de la alta gerencia para que los lineamientos que se definan en la U. Informática a nivel central sean acogidos y respetados</t>
  </si>
  <si>
    <t>Se presenta desarticulación de acciones o implementación de soluciones en las diferentes Unidades tanto en el Consejo como en la Dirección Ejecutiva y de las Seccionales.</t>
  </si>
  <si>
    <t>Relaciones Laborales</t>
  </si>
  <si>
    <t>Aceptar</t>
  </si>
  <si>
    <t>Migración de servicios</t>
  </si>
  <si>
    <t>1. Alta complejidad de la prestación de servicios tecnológicos, en particular cuando hay cambio de operadores.</t>
  </si>
  <si>
    <t>Alta dependencia de la continuidad de los servicios tecnológicos.</t>
  </si>
  <si>
    <t xml:space="preserve">Afectación en la prestación de servicios tecnológicos, causado por la migración de los mismos, en el cambio de proveedor, afectando el normal desarrollo de las actividades </t>
  </si>
  <si>
    <t>Afecta la Prestación del Servicio de Administración de Justicia en más del 50%</t>
  </si>
  <si>
    <t>La Unidad de Informática realiza con anticipación las contrataciones que involucran migración y transición de servicios.</t>
  </si>
  <si>
    <t>Reducir(compartir)</t>
  </si>
  <si>
    <t>La Unidad de Informática realiza seguimiento permanente a la migración de servicios.</t>
  </si>
  <si>
    <t>La Unidad de Informática distribuye responsabilidades en sus dependencias internas, en las Seccionales y en las Altas Cortes, frente a las actividades de migración y transición de servicios.</t>
  </si>
  <si>
    <t>Interrupción del servicio de conectividad LAN - Local</t>
  </si>
  <si>
    <t>Reuniones de seguimiento para verificar eventos de seguridad detectados por el antivirus.</t>
  </si>
  <si>
    <t>Automático</t>
  </si>
  <si>
    <t>SEGUIMIENTO MATRIZ DE RIESGOS SIGCMA 1 TRIMESTRE</t>
  </si>
  <si>
    <t xml:space="preserve">IDENTIFICACIÓN DEL RIESGO </t>
  </si>
  <si>
    <t>VALORACION RIESGO INHERENTE</t>
  </si>
  <si>
    <t>VALORACION RIESGO RESIDUAL</t>
  </si>
  <si>
    <t>OPCION DE MANEJO</t>
  </si>
  <si>
    <t>ACTIVIDADES</t>
  </si>
  <si>
    <t>PROCESO LIDER</t>
  </si>
  <si>
    <t>FECHA DE LA ACTIVIDAD</t>
  </si>
  <si>
    <t>ANÁLISIS DEL RESULTADO FINAL 
1 TRIMESTRE</t>
  </si>
  <si>
    <t>PROBABILIDAD</t>
  </si>
  <si>
    <t>IMPACTO</t>
  </si>
  <si>
    <t>NIVEL</t>
  </si>
  <si>
    <t xml:space="preserve">IMPACTO </t>
  </si>
  <si>
    <t>CENTRAL</t>
  </si>
  <si>
    <t>SECCIONAL</t>
  </si>
  <si>
    <t xml:space="preserve"> INICIO
DIA/MES/AÑO</t>
  </si>
  <si>
    <t>FIN 
DIA/MES/AÑO</t>
  </si>
  <si>
    <t>Se sigue trabajando en evitar la materialización de este riesgo, mediante reuniones de seguimiento que se realizan con el proveedor del servicio.</t>
  </si>
  <si>
    <t>x</t>
  </si>
  <si>
    <t>N/A</t>
  </si>
  <si>
    <t>Los profesionales a cargo de supervisar contratos de esta Unidad, periodicamente realizan seguimiento junto con los proveedores y en el caso que aplique, con la interventoría.</t>
  </si>
  <si>
    <t>La profesional a cargo, realiza un seguimiento al cronograma de contratación y en cada comité interno de sistemas, entrega un reporte del estado del mismo.</t>
  </si>
  <si>
    <t>Se revisar permanentemente el desarrollo de los anexos técnicos de los procesos de adquisición de bienes y servicios a cargo de la UI.</t>
  </si>
  <si>
    <t>La Unidad de Informática ha intervenido con los ingenieros seccionales para coordinar la distribución de elementos, como monitores, Workstation, servidores y switches.
La Unidad de Informática ha hecho un llamado a la Interventoría para que tenga en cuenta la situaciones de fuerza mayor, ocasionadas por la pandemia en la conciliación y liquidación de ANS.</t>
  </si>
  <si>
    <t>Desde la Unidad de Informática se ha participado en las capacitaciones brindadas por la Unidad Admiistrativa, en lo relacionado al medio ambiente.</t>
  </si>
  <si>
    <t xml:space="preserve"> Contar con soporte y actualización de sistemas de información.
Contar con contratos de actualización de la plataforma tecnológica.</t>
  </si>
  <si>
    <t>La Unidad de Informática se apoya en los Acuerdos emitidos, y a partir de ello establecer las actividades de la Unidad.</t>
  </si>
  <si>
    <t>se realizaron reuniones con Colombia Compra Eficiente, y demas actividades desde la Unidad de Informática para mitigar la materialización de este riesgo.</t>
  </si>
  <si>
    <t>DAÑOS ACTIVOS FIJOS/ EVENTOS EXTERNOS</t>
  </si>
  <si>
    <t>EJECUCIÓN Y ADMINISTRACIÓN DE PROCESOS</t>
  </si>
  <si>
    <t>FALLAS TECNÓLOGICAS</t>
  </si>
  <si>
    <t>FRAUDE EXTERNO</t>
  </si>
  <si>
    <t>FRAUDE INTERNO</t>
  </si>
  <si>
    <t>RELACIONES LABORALES</t>
  </si>
  <si>
    <t>USUARIOS, PRODUCTOS Y PRÁCTICAS ORGANIZACIONALES</t>
  </si>
  <si>
    <t>EVENTOS INTERNOS AMBIENTALES</t>
  </si>
  <si>
    <t>Pérdida por daños o extravíos de los activos fijos por desastres naturales u otros riesgos/eventos externos como atentados, vandalismo, orden público.</t>
  </si>
  <si>
    <t>Pérdidas derivadas de errores en la ejecución y administración de procesos.</t>
  </si>
  <si>
    <t>Errores en hardware, software, telecomunicaciones, interrupción de servicios básicos.</t>
  </si>
  <si>
    <t>Pérdida derivada de actos de fraude por personas ajenas a la organización (no participa personal de la entidad).</t>
  </si>
  <si>
    <t>Pérdida debido a actos de fraude, actuaciones irregulares, comisión de hechos delictivos abuso de confianza, apropiación indebida, incumplimiento d e regulaciones legales o internas de la entidad en las cuales está involucrado por lo menos 1 participante interno de la organización, son realizadas de forma intencional y/o con ánimo de lucro para sí mismo o para terceros.</t>
  </si>
  <si>
    <t>Pérdidas que surgen de acciones contrarias a las leyes o acuerdos de empleo, salud o seguridad, del pago de demandas por daños personales o de discriminación.</t>
  </si>
  <si>
    <t>Fallas negligentes o involuntarias de las obligaciones frente a los usuarios y que impiden satisfacer una obligación profesional frente a éstos.</t>
  </si>
  <si>
    <t xml:space="preserve">Efectos ambientales internos que puedan afectar la entidad y por ende causando un impacto al medio ambiente </t>
  </si>
  <si>
    <t>Tabla Criterios para definir el nivel de probabilidad</t>
  </si>
  <si>
    <t>Frecuencia de la Actividad</t>
  </si>
  <si>
    <t>Probabilidad</t>
  </si>
  <si>
    <t>Muy Baja</t>
  </si>
  <si>
    <t>La actividad que conlleva el riesgo se ejecuta como máximo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</si>
  <si>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</si>
  <si>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</si>
  <si>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</si>
  <si>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</si>
  <si>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</si>
  <si>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</si>
  <si>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</si>
  <si>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</si>
  <si>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</si>
  <si>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</si>
  <si>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</si>
  <si>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</si>
  <si>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 xml:space="preserve">Leve </t>
  </si>
  <si>
    <t xml:space="preserve">Afectación menor a 10 SMLMV </t>
  </si>
  <si>
    <t>El riesgo afecta la imagen de alguna área de la organización</t>
  </si>
  <si>
    <t>Menor</t>
  </si>
  <si>
    <t xml:space="preserve">Entre 10 y 50 SMLMV </t>
  </si>
  <si>
    <t>El riesgo afecta la imagen de la entidad internamente, de conocimiento general, nivel interno, alta dirección, contratista y/o de provedores</t>
  </si>
  <si>
    <t>Moderado</t>
  </si>
  <si>
    <t xml:space="preserve">Moderado </t>
  </si>
  <si>
    <t xml:space="preserve">Entre 50 y 100 SMLMV </t>
  </si>
  <si>
    <t>El riesgo afecta la imagen de la entidad con algunos usuarios de relevancia frente al logro de los objetivos</t>
  </si>
  <si>
    <t>Mayor</t>
  </si>
  <si>
    <t xml:space="preserve">Mayor </t>
  </si>
  <si>
    <t xml:space="preserve">Entre 100 y 500 SMLMV </t>
  </si>
  <si>
    <t>El riesgo afecta la imagen de de la entidad con efecto publicitario sostenido a nivel del sector justicia</t>
  </si>
  <si>
    <t>Catastrófico</t>
  </si>
  <si>
    <t xml:space="preserve">Catastrófico </t>
  </si>
  <si>
    <t xml:space="preserve">Mayor a 500 SMLMV </t>
  </si>
  <si>
    <t>El riesgo afecta la imagen de la entidad a nivel nacional, con efecto publicitarios sostenible a nivel país</t>
  </si>
  <si>
    <t>Afectación Económica</t>
  </si>
  <si>
    <t>Impacto que afecte la ejecución presupuestal en un valor ≥0,5%.</t>
  </si>
  <si>
    <t>Impacto que afecte la ejecución presupuestal en un valor ≥1%.</t>
  </si>
  <si>
    <t>Impacto que afecte la ejecución presupuestal en un valor ≥20%.</t>
  </si>
  <si>
    <t>Impacto que afecte la ejecución presupuestal en un valor ≥50%.</t>
  </si>
  <si>
    <t>Incumplimiento máximo del 5% de la meta planeada</t>
  </si>
  <si>
    <t>Incumplimiento máximo del 15% de la meta planeada</t>
  </si>
  <si>
    <t>Incumplimiento máximo del 50% de la meta planeada</t>
  </si>
  <si>
    <t>Incumplimiento máximo del 80% de la meta planeada</t>
  </si>
  <si>
    <t>Prestación del Servicio de Justicia</t>
  </si>
  <si>
    <t>Afecta la Prestación del Servicio de Administración de Justicia en 5%</t>
  </si>
  <si>
    <t>Afecta la Prestación del Servicio de Administración Justicia en 10%</t>
  </si>
  <si>
    <t>Afecta la Prestación del Servicio de Justicia en 15%</t>
  </si>
  <si>
    <t>Afecta la Prestación del Servicio de Administración Justicia en 20%</t>
  </si>
  <si>
    <t>Afecta la Prestación del Servicio de Administración Justicia en más del 50%</t>
  </si>
  <si>
    <t xml:space="preserve">     Entre 50 y 100 SMLMV </t>
  </si>
  <si>
    <t xml:space="preserve">     El riesgo afecta la imagen de la entidad con algunos usuarios de relevancia frente al logro de los objetivos</t>
  </si>
  <si>
    <t>Afectación Ambiental</t>
  </si>
  <si>
    <t>Si el hecho llegara a presentarse, tendría consecuencias o efectos mínimos sobre la entidad.</t>
  </si>
  <si>
    <t>Si el hecho llegara a presentarse, tendría bajo impacto o efecto sobre la entidad.</t>
  </si>
  <si>
    <t>Si el hecho llegara a presentarse, tendría medianas consecuencias o efectos sobre la entidad.</t>
  </si>
  <si>
    <t>Si el hecho llegara a presentarse, tendría altas consecuencias o efectos sobre la entidad</t>
  </si>
  <si>
    <t>Si el hecho llegara a presentarse, tendría desastrosas consecuencias o efectos sobre la entidad.</t>
  </si>
  <si>
    <t>Vulneración de los derechos fundamentales de los ciudadanos</t>
  </si>
  <si>
    <t>Cualquier afectación a la violacion de los derechosn de los cuidadanos se considera con consecuencias altas.</t>
  </si>
  <si>
    <t>Cualquier afectación la violacion de los derechos de los ciudadanos se considera con consecuencias desastrosas.</t>
  </si>
  <si>
    <t>Reputacional (Corrupción)</t>
  </si>
  <si>
    <t>Cualquier acto indebido de los servidores judiciales genera altas consecuencias para la entidad</t>
  </si>
  <si>
    <t>Cualquier acto indebido de los servidores judiciales genera consecuencias desastrosas para la entidad</t>
  </si>
  <si>
    <t>Criterios</t>
  </si>
  <si>
    <t>Subcriterios</t>
  </si>
  <si>
    <t>Afectación Económica o presupuestal</t>
  </si>
  <si>
    <t>Afectación menor a 10 SMLMV .</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</si>
  <si>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</si>
  <si>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</si>
  <si>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</si>
  <si>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</si>
  <si>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</si>
  <si>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</si>
  <si>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</si>
  <si>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</si>
  <si>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</si>
  <si>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</si>
  <si>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</si>
  <si>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</si>
  <si>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</si>
  <si>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Controles que están documentados en el proceso, ya sea en manuales, procedimientos, flujogramas o cualquier otro documento propio del proceso.</t>
  </si>
  <si>
    <t>-</t>
  </si>
  <si>
    <t>Sin Documentar</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</si>
  <si>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</si>
  <si>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</si>
  <si>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</si>
  <si>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</si>
  <si>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Sin Registro</t>
  </si>
  <si>
    <t>El control no deja registro de la ejecución del control</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</si>
  <si>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</si>
  <si>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t>
  </si>
  <si>
    <t>Muy Alta
100%</t>
  </si>
  <si>
    <t/>
  </si>
  <si>
    <t>Extremo</t>
  </si>
  <si>
    <t>Evitar,Reducir (Compartir),Reducir(Mitigar)</t>
  </si>
  <si>
    <t>Alta
80%</t>
  </si>
  <si>
    <t>Alto</t>
  </si>
  <si>
    <t>Reducir (Compartir),Reducir(Mitigar), Evitar</t>
  </si>
  <si>
    <t>Media
60%</t>
  </si>
  <si>
    <t>Aceptar el riesgo, Reducir (Compartir),Reducir(Mitigar)</t>
  </si>
  <si>
    <t>Baja
40%</t>
  </si>
  <si>
    <t>Bajo</t>
  </si>
  <si>
    <t>Aceptar el riesgo</t>
  </si>
  <si>
    <t>Muy Baja
20%</t>
  </si>
  <si>
    <t>Leve
20%</t>
  </si>
  <si>
    <t>Menor
40%</t>
  </si>
  <si>
    <t>Moderado
60%</t>
  </si>
  <si>
    <t>Mayor
80%</t>
  </si>
  <si>
    <t>Catastrófico
100%</t>
  </si>
  <si>
    <t>Muy BajaLeve</t>
  </si>
  <si>
    <t>Leve</t>
  </si>
  <si>
    <t>PreventivoAutomático</t>
  </si>
  <si>
    <t>Muy BajaMenor</t>
  </si>
  <si>
    <t>PreventivoManual</t>
  </si>
  <si>
    <t>Muy BajaModerado</t>
  </si>
  <si>
    <t xml:space="preserve">Probabilidad Residual </t>
  </si>
  <si>
    <t>DetectivoAutomático</t>
  </si>
  <si>
    <t>Muy BajaMayor</t>
  </si>
  <si>
    <t xml:space="preserve">Alto </t>
  </si>
  <si>
    <t>DetectivoManual</t>
  </si>
  <si>
    <t>Muy BajaCatastrófico</t>
  </si>
  <si>
    <t>CorrectivoAutomático</t>
  </si>
  <si>
    <t>BajaLeve</t>
  </si>
  <si>
    <t>CorrectivoManual</t>
  </si>
  <si>
    <t>BajaMenor</t>
  </si>
  <si>
    <t>BajaModerado</t>
  </si>
  <si>
    <t>BajaMayor</t>
  </si>
  <si>
    <t>Impacto Inherente</t>
  </si>
  <si>
    <t>Riesgo Final</t>
  </si>
  <si>
    <t>BajaCatastrófico</t>
  </si>
  <si>
    <t>MediaLeve</t>
  </si>
  <si>
    <t>MediaMenor</t>
  </si>
  <si>
    <t>MediaModerado</t>
  </si>
  <si>
    <t>MediaMayor</t>
  </si>
  <si>
    <t>MediaCatastrófico</t>
  </si>
  <si>
    <t>AltaLeve</t>
  </si>
  <si>
    <t>AltaMenor</t>
  </si>
  <si>
    <t>AltaModerado</t>
  </si>
  <si>
    <t>AltaMayor</t>
  </si>
  <si>
    <t>AltaCatastrófico</t>
  </si>
  <si>
    <t>Muy AltaLeve</t>
  </si>
  <si>
    <t>Muy AltaMenor</t>
  </si>
  <si>
    <t>Muy AltaModerado</t>
  </si>
  <si>
    <t>Muy AltaMayor</t>
  </si>
  <si>
    <t>Muy AltaCatastrófico</t>
  </si>
  <si>
    <t>MuyAltaLeve</t>
  </si>
  <si>
    <t>MuyAltaMenor</t>
  </si>
  <si>
    <t>MuyAltaModerado</t>
  </si>
  <si>
    <t>MuyAltaMayor</t>
  </si>
  <si>
    <t>MuyAltaCatastrófico</t>
  </si>
  <si>
    <t>Muy Baja El riesgo afecta la imagen de alguna área de la organización</t>
  </si>
  <si>
    <t>Muy Baja El riesgo afecta la imagen de la entidad internamente, de conocimiento general, nivel interno, alta dirección, contratista y/o de provedores</t>
  </si>
  <si>
    <t>Muy Baja El riesgo afecta la imagen de la entidad con algunos usuarios de relevancia frente al logro de los objetivos</t>
  </si>
  <si>
    <t>Muy Baja El riesgo afecta la imagen de de la entidad con efecto publicitario sostenido a nivel administrativo</t>
  </si>
  <si>
    <t>Muy Baja El riesgo afecta la imagen de la entidad a nivel nacional, con efecto publicitarios sostenible a nivel país</t>
  </si>
  <si>
    <t>Baja El riesgo afecta la imagen de alguna área de la organización</t>
  </si>
  <si>
    <t>Baja El riesgo afecta la imagen de la entidad internamente, de conocimiento general, nivel interno, alta dirección, contratista y/o de provedores</t>
  </si>
  <si>
    <t>Baja El riesgo afecta la imagen de la entidad con algunos usuarios de relevancia frente al logro de los objetivos</t>
  </si>
  <si>
    <t>Baja El riesgo afecta la imagen de de la entidad con efecto publicitario sostenido a nivel administrativo</t>
  </si>
  <si>
    <t>Baja El riesgo afecta la imagen de la entidad a nivel nacional, con efecto publicitarios sostenible a nivel país</t>
  </si>
  <si>
    <t>Media El riesgo afecta la imagen de alguna área de la organización</t>
  </si>
  <si>
    <t>Media El riesgo afecta la imagen de la entidad internamente, de conocimiento general, nivel interno, alta dirección, contratista y/o de provedores</t>
  </si>
  <si>
    <t>Media El riesgo afecta la imagen de la entidad con algunos usuarios de relevancia frente al logro de los objetivos</t>
  </si>
  <si>
    <t>Media El riesgo afecta la imagen de de la entidad con efecto publicitario sostenido a nivel administrativo</t>
  </si>
  <si>
    <t>Media El riesgo afecta la imagen de la entidad a nivel nacional, con efecto publicitarios sostenible a nivel país</t>
  </si>
  <si>
    <t>Alta El riesgo afecta la imagen de alguna área de la organización</t>
  </si>
  <si>
    <t>Alta El riesgo afecta la imagen de la entidad internamente, de conocimiento general, nivel interno, alta dirección, contratista y/o de provedores</t>
  </si>
  <si>
    <t>Alta El riesgo afecta la imagen de la entidad con algunos usuarios de relevancia frente al logro de los objetivos</t>
  </si>
  <si>
    <t>Alta El riesgo afecta la imagen de de la entidad con efecto publicitario sostenido a nivel administrativo</t>
  </si>
  <si>
    <t>Alta El riesgo afecta la imagen de la entidad a nivel nacional, con efecto publicitarios sostenible a nivel país</t>
  </si>
  <si>
    <t>Muy Alta El riesgo afecta la imagen de alguna área de la organización</t>
  </si>
  <si>
    <t>Muy Alta El riesgo afecta la imagen de la entidad internamente, de conocimiento general, nivel interno, alta dirección, contratista y/o de provedores</t>
  </si>
  <si>
    <t>Muy Alta El riesgo afecta la imagen de la entidad con algunos usuarios de relevancia frente al logro de los objetivos</t>
  </si>
  <si>
    <t>Muy Alta El riesgo afecta la imagen de de la entidad con efecto publicitario sostenido a nivel administrativo</t>
  </si>
  <si>
    <t>Muy Alta El riesgo afecta la imagen de la entidad a nivel nacional, con efecto publicitarios sostenible a nivel país</t>
  </si>
  <si>
    <t>CLASIFICACIÓN DEL RIESGO</t>
  </si>
  <si>
    <t>CRITERIOS DE IMPACTO</t>
  </si>
  <si>
    <t>TIPO</t>
  </si>
  <si>
    <t xml:space="preserve">IMPLEMENTACIÓN </t>
  </si>
  <si>
    <t>DOCUMENTACIÓN</t>
  </si>
  <si>
    <t>FRECUENCIA</t>
  </si>
  <si>
    <t>EVIDENCIA</t>
  </si>
  <si>
    <t>ESTADO</t>
  </si>
  <si>
    <t>TRATAMIENTO</t>
  </si>
  <si>
    <t>Finalizado</t>
  </si>
  <si>
    <t>Fraude Externo</t>
  </si>
  <si>
    <t>En Curso</t>
  </si>
  <si>
    <t>Cualquier afectación a la violacion de los derechos de los ciudadanos se considera con consecuencias altas</t>
  </si>
  <si>
    <t>Cualquier afectación a la violacion de los derechos de los ciudadanos se considera con consecuencias desastrosas</t>
  </si>
  <si>
    <t>Afecta la Prestación del Servicio de Administración de Justicia en 10%</t>
  </si>
  <si>
    <t>Si el hecho llegara a presentarse, tendría consecuencias o efectos mínimos sobre la entidad</t>
  </si>
  <si>
    <t>Si el hecho llegara a presentarse, tendría bajo impacto o efecto sobre la entidad</t>
  </si>
  <si>
    <t>Si el hecho llegara a presentarse, tendría desastrosas consecuencias o efectos sobre la entidad</t>
  </si>
  <si>
    <t>SEGUIMIENTO MATRIZ DE RIESGOS SIGCMA 2 TRIMESTRE</t>
  </si>
  <si>
    <t>ANÁLISIS DEL RESULTADO FINAL 
2 TRIMESTRE</t>
  </si>
  <si>
    <t>SEGUIMIENTO MATRIZ DE RIESGOS SIGCMA 3 TRIMESTRE</t>
  </si>
  <si>
    <t>ANÁLISIS DEL RESULTADO FINAL 
3 TRIMESTRE</t>
  </si>
  <si>
    <t>SEGUIMIENTO MATRIZ DE RIESGOS SIGCMA 4 TRIMESTRE</t>
  </si>
  <si>
    <t>ANÁLISIS DEL RESULTADO FINAL 
4 TRIMESTRE</t>
  </si>
  <si>
    <r>
      <t>La Unidad de Informática genera lineamientos técnicos que sea</t>
    </r>
    <r>
      <rPr>
        <sz val="11"/>
        <rFont val="Arial"/>
        <family val="2"/>
      </rPr>
      <t>n de obligatorio cumplimiento para las Seccionales y demás áreas y reitera las comunicaciones de forma periódica cuando lo considera necesario.</t>
    </r>
  </si>
  <si>
    <t>Sin materialización</t>
  </si>
  <si>
    <t>Se sigue trabajando en evitar la materialización de este riesgo</t>
  </si>
  <si>
    <t>A la fecha, la Unidad de Informática no evidencia ninguna situación que atente contra la transparencia o el correcto manejo de los recursos públicos, en los asuntos de su competencia.
Es claro que no se ha presentado un caso de corrupción que afecte las compras de bienes y servicios tecnológicos.</t>
  </si>
  <si>
    <t>Se continuara realizando las actividades por parte de la unidad de informática, a fin de brindar los servicios y soluciones a toda la Rama Judicial.</t>
  </si>
  <si>
    <t>Al cierre del mes de marzo no se ha presentado nada adicional para la posible materialización de este riesgo.</t>
  </si>
  <si>
    <t>Se sigue presentando …. Se requiere un mayor apoyo de la alta gerencia para que los lineamientos que se definan en la U. Informática a nivel central sean acogidos y respetados.</t>
  </si>
  <si>
    <t>Se sigue presentando…. Se requiere un mayor apoyo de la alta gerencia para que los lineamientos que se definan en la U. Informática a nivel central sean acogidos y respetados.</t>
  </si>
  <si>
    <t>Contar con soporte y actualización de sistemas de información.
Contar con contratos de actualización de la plataforma tecnológica.</t>
  </si>
  <si>
    <t>1. Fallas en la operación de los equipos activos de RED.
2. Fluido Eléctrico
3. Falta o demoras en el mantenimiento
4. Virus Informático
5. Falta de presupuesto</t>
  </si>
  <si>
    <t>Debilidad en el monitoreo y gestión de eventos.</t>
  </si>
  <si>
    <t>Posibilidad de Afectación en la Prestación del Servicio de Justicia, por fallas en la operatividad de las redes LAN.</t>
  </si>
  <si>
    <t>Reporte de fallas al operador de mesa de servicios</t>
  </si>
  <si>
    <t>Interventoría a los componentes del servicio prestado por la mesa de servicios, que incluye el reporte de incidentes sobre el servicio, bien sea en el momento que sean detectados y también en forma periódica.</t>
  </si>
  <si>
    <t>Se diagnostico, se solucionó y documento cada evento de falla presentado y reportado teniendo en cuenta aspectos como la diversidad de equipos activos y redes instaladas a nivel nacional, aunado a la obsolesencia tecnológica de la gran mayoria.</t>
  </si>
  <si>
    <t>Reporte de fallas al operador de mesa de servicios
Interventoría a los componentes del servicio prestado por la mesa de servicios, que incluye el reporte de incidentes sobre el servicio, bien sea en el momento que sean detectados y también en forma periódica.
Reuniones de seguimiento con la mesa de servicios, donde uno de los puntos a tratar es la operación del NOC. En estas reuniones se hace la verificación los eventos presentados durante la semana y como se solucionaron.
El seguimiento a las responsabilidades contractuales de mantenimiento preventivo y su ejecución.
Reuniones de seguimiento para verificar eventos de seguridad detectados por el antivirus.</t>
  </si>
  <si>
    <t xml:space="preserve">Político </t>
  </si>
  <si>
    <t>Cambios de Gerentes Públicos ( Cambios de Gobierno)</t>
  </si>
  <si>
    <t xml:space="preserve">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</si>
  <si>
    <t>Cambio de Normatividad y Regulaciones Expedidas por el Gobierno Nacional o el Congreso de la Republica que afecten la administración de Justicia.</t>
  </si>
  <si>
    <t>Adaptación a los cambios y búsqueda de oportunidades para avanzar.</t>
  </si>
  <si>
    <t>Asignación de presupuesto para la ejecución de los proyectos de Tecnología.
La aprobación de la reforma a la Ley 270 de 1996 Estatutaria de la Administración de Justicia, que establece un porcentaje mínimo de presupuesto para la Rama Judicial.</t>
  </si>
  <si>
    <t>Implementación de acciones de contingencia para asegurar la continuidad en la prestación del servicio ante situaciones de orden público.</t>
  </si>
  <si>
    <t>Interrupción del servicio de Administrar Justicia a causa del Covid 19 y sus variantes.</t>
  </si>
  <si>
    <t>Aumento de la demanda de Justicia a causa de la problemática social por la inseguridad</t>
  </si>
  <si>
    <t>Generar proyectos que satisfagan las necesidades de los servidores judiciales y que aporten a la ciudadanía.
Adquisición de herramientas  y servicios tecnológicos a beneficio de la Entidad.</t>
  </si>
  <si>
    <t>Inseguridad Informática por ataques cibernéticos</t>
  </si>
  <si>
    <t>Marco regulatorio del  MINTICS, para la gobernanza, gobernabilidad y transformación digital</t>
  </si>
  <si>
    <t xml:space="preserve">Legales y reglamentarios </t>
  </si>
  <si>
    <t>Adaptabilidad a los cambios. Actualización del marco normativo</t>
  </si>
  <si>
    <t>Estrategias del Gobierno Nacional definidas en el Plan de Desarrollo 2018 -2022, donde se busca fortalecer el modelo de desarrollo económico, ambiental y social. Economía Circular.</t>
  </si>
  <si>
    <t>Realización de jornadas de sensibilización para el manejo y disposición de los residuos.</t>
  </si>
  <si>
    <t>Con la pandemia del COVID - 19, se han fomentado nuevas estrategias para impartir justicia, que contribuyen a la disminución de los impactos ambientales asociados a la ejecución de actividades en sitio.</t>
  </si>
  <si>
    <t> Realización de jornadas de sensibilización para el manejo y disposición de los residuos.</t>
  </si>
  <si>
    <t>Ocurrencia de fenómenos naturales (Inundación, quema de bosques, sismo, vendavales, epidemias y plagas) que impacten directamente las instalaciones de la entidad</t>
  </si>
  <si>
    <t>FACTORES TEMÁTICOS</t>
  </si>
  <si>
    <t xml:space="preserve">DEBILIDADES  (Factores específicos)  </t>
  </si>
  <si>
    <t xml:space="preserve">FORTALEZAS(Factores específicos) ) </t>
  </si>
  <si>
    <t>Estratégicos</t>
  </si>
  <si>
    <t>Debilidad en el conocimiento y manejo de herramientas tecnológicas para atender a los diferentes requerimientos de CGR</t>
  </si>
  <si>
    <t>Transferencia de conocimiento para atención y tramite de los requerimientos de la CGR.</t>
  </si>
  <si>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</si>
  <si>
    <t>Trabajo en equipo al interior de grupos de trabajo.</t>
  </si>
  <si>
    <t xml:space="preserve">Recursos financieros </t>
  </si>
  <si>
    <t>Adecuada ejecución de los recursos aprobados para la Unidad de Informática.</t>
  </si>
  <si>
    <t xml:space="preserve">Personal
</t>
  </si>
  <si>
    <t>Liderazgo y compromiso por parte del líder del proceso junto con sus profesionales El escaso personal con el que cuenta la Unidad es capacitado.</t>
  </si>
  <si>
    <t>Extensión en los horarios laborales del trabajo virtual / presencial, lo que afecta el bienestar físico, la salud mental y emocional en los servidores judiciales y su entorno familiar.</t>
  </si>
  <si>
    <t>Seguimiento mensual de las actividades de la Unidad por parte de los directores de la misma.</t>
  </si>
  <si>
    <t>Capacitación en habilidades emocionales y organización del trabajo con apoyo en la ARL.</t>
  </si>
  <si>
    <t>Proceso
(capacidad, diseño, ejecución, proveedores, entradas, salidas,
gestión del conocimiento)</t>
  </si>
  <si>
    <t>Fallas o demoras en los servicios de TI para la realización de las actividades propias del proceso.</t>
  </si>
  <si>
    <t>Soporte y mantenimiento de aplicativos</t>
  </si>
  <si>
    <t>Falta de  documentación de procesos, procedimientos, competencias y funciones  de los servidores judiciales</t>
  </si>
  <si>
    <t>D39: falta de actualización,  implementación  y estandarización</t>
  </si>
  <si>
    <t>Aplicación de los Acuerdos donde se definen las funciones de la Unidad de Informática, sus Divisiones y Sección, y de cada uno de sus funcionarios y empleados.</t>
  </si>
  <si>
    <t>Infraestructura física</t>
  </si>
  <si>
    <t>Espacios reducidos e insuficientes en las sedes físicas que no cumplen los estándares de salud ocupacional</t>
  </si>
  <si>
    <t>Adquisición y mantenimientos oportunos de la sede.</t>
  </si>
  <si>
    <t>Elementos de trabajo</t>
  </si>
  <si>
    <t>Falta de equipos de computo (accesorios tales como micrófonos, cámaras, entre otros).</t>
  </si>
  <si>
    <t>Concientización frente al consumo y uso racional de los elementos de papelería y oficina.</t>
  </si>
  <si>
    <t>Falta de modernización del mobiliario con que cuenta la Rama Judicial.</t>
  </si>
  <si>
    <t>Uso adecuado de los elementos de trabajo.</t>
  </si>
  <si>
    <t xml:space="preserve">Comunicación Interna </t>
  </si>
  <si>
    <t>La comunicación interna implementó los canales oficiales como el aplicativo SIGOBius Web, el correo electrónico institucional y herramientas tecnológicas a través del office 365 para reuniones por Teams.</t>
  </si>
  <si>
    <t>Desaprovechamiento de canales de comunicaciones, para generar mayor información a las partes interesadas.</t>
  </si>
  <si>
    <t>Incremento en el consumo de servicios durante las actividades desarrollada en casa / Oficinas.</t>
  </si>
  <si>
    <t>Limitación en la separación de residuos según el nuevo código de colores durante las actividades desarrollada en casa / oficinas.</t>
  </si>
  <si>
    <t>Mayor accesibilidad a las acciones de sensibilización y capacitaciones del Sistema de Gestión Ambiental</t>
  </si>
  <si>
    <t>Desconocimiento por parte de los brigadistas, Servidores Judiciales y contratistas de las acciones necesarias para actuar ante una emergencia ambiental</t>
  </si>
  <si>
    <t>Carencia de cultura en ahorro energético y de agua</t>
  </si>
  <si>
    <t>Implementación de buenas practicas tendientes a la protección del medio ambiente.</t>
  </si>
  <si>
    <t>Visibilizacion de la Administración de Justicia  entre los actores no formales de la justicia (Grupos Étnicos y minorías Indígenas, género)</t>
  </si>
  <si>
    <t>Desconocimiento de los avances tecnológicos ( en el desarrollo de la gestión Judicial )  por parte de los usuarios</t>
  </si>
  <si>
    <t xml:space="preserve">Capacitación y/o actualización en el uso de herramientas tecnológicas a los usuarios </t>
  </si>
  <si>
    <t xml:space="preserve">Instrucciones vía WhatsApp en horarios no laborales.   </t>
  </si>
  <si>
    <t>Disminución en el uso de papel, tóner y demás elementos de oficina al implementar el uso de medios tecnológicos.</t>
  </si>
  <si>
    <t>Seguimiento a la prestación del servicio de Conectividad</t>
  </si>
  <si>
    <t>Seguimiento a la ejecución de contratos de servicios/productos</t>
  </si>
  <si>
    <t>Documentada en Matriz de Riesgos
Documentada en Plan de Acción</t>
  </si>
  <si>
    <t>Atención oportuna de los requerimientos realizados por la CGR.</t>
  </si>
  <si>
    <t>Seguimiento de las actividades desarrolladas por los servidores de la Unidad de Informática.</t>
  </si>
  <si>
    <t>Participación activa en las actividades que brinda la Entidad con apoyo de la ARL.</t>
  </si>
  <si>
    <t>Comunicar las actualizaciones y/o recomendaciones a los usuarios de los servicios brindados por la Unidad de Informática.</t>
  </si>
  <si>
    <t>Comunicar a los servidores de la Unidad de Informática las recomendaciones del uso adecuado de las instalaciones y de las buenas prácticas en el ahorro de luz y agua.</t>
  </si>
  <si>
    <t>Adquisición de herramientas  y servicios tecnológicos a beneficio de la Entidad.</t>
  </si>
  <si>
    <t>Contar con un inventario de activos tecnológicos para conocer la vida útil de los equipos y sistemas de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</si>
</sst>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240A]d&quot; de &quot;mmmm&quot; de &quot;yyyy;@"/>
  </numFmts>
  <fonts count="89" x14ac:knownFonts="1">
    <font>
      <sz val="11"/>
      <color theme="1"/>
      <name val="Calibri"/>
      <family val="2"/>
      <scheme val="minor"/>
    </font>
    <font>
      <sz val="11"/>
      <color theme="1"/>
      <name val="Arial Narrow"/>
      <family val="2"/>
    </font>
    <font>
      <sz val="14"/>
      <color theme="1"/>
      <name val="Arial Narrow"/>
      <family val="2"/>
    </font>
    <font>
      <b/>
      <sz val="14"/>
      <color theme="0"/>
      <name val="Arial Narrow"/>
      <family val="2"/>
    </font>
    <font>
      <b/>
      <sz val="16"/>
      <color theme="0"/>
      <name val="Arial Narrow"/>
      <family val="2"/>
    </font>
    <font>
      <b/>
      <sz val="22"/>
      <color theme="1"/>
      <name val="Arial"/>
      <family val="2"/>
    </font>
    <font>
      <sz val="10"/>
      <name val="Arial"/>
      <family val="2"/>
    </font>
    <font>
      <sz val="10"/>
      <name val="Arial Narrow"/>
      <family val="2"/>
    </font>
    <font>
      <b/>
      <u/>
      <sz val="11"/>
      <name val="Arial Narrow"/>
      <family val="2"/>
    </font>
    <font>
      <b/>
      <sz val="11"/>
      <name val="Arial Narrow"/>
      <family val="2"/>
    </font>
    <font>
      <sz val="11"/>
      <name val="Arial Narrow"/>
      <family val="2"/>
    </font>
    <font>
      <b/>
      <sz val="10"/>
      <name val="Arial Narrow"/>
      <family val="2"/>
    </font>
    <font>
      <sz val="12"/>
      <name val="Times New Roman"/>
      <family val="1"/>
    </font>
    <font>
      <b/>
      <sz val="9"/>
      <name val="Arial Narrow"/>
      <family val="2"/>
    </font>
    <font>
      <sz val="9"/>
      <name val="Arial Narrow"/>
      <family val="2"/>
    </font>
    <font>
      <b/>
      <sz val="9"/>
      <color theme="9" tint="-0.249977111117893"/>
      <name val="Arial Narrow"/>
      <family val="2"/>
    </font>
    <font>
      <b/>
      <sz val="9"/>
      <color theme="0"/>
      <name val="Arial Narrow"/>
      <family val="2"/>
    </font>
    <font>
      <b/>
      <sz val="11"/>
      <color theme="1"/>
      <name val="Calibri"/>
      <family val="2"/>
      <scheme val="minor"/>
    </font>
    <font>
      <b/>
      <sz val="18"/>
      <color theme="1"/>
      <name val="Arial Narrow"/>
      <family val="2"/>
    </font>
    <font>
      <sz val="16"/>
      <color theme="1"/>
      <name val="Arial Narrow"/>
      <family val="2"/>
    </font>
    <font>
      <sz val="11"/>
      <name val="Calibri"/>
      <family val="2"/>
      <scheme val="minor"/>
    </font>
    <font>
      <b/>
      <sz val="14"/>
      <color rgb="FF000000"/>
      <name val="Arial Narrow"/>
      <family val="2"/>
    </font>
    <font>
      <sz val="10"/>
      <color theme="1"/>
      <name val="Calibri"/>
      <family val="2"/>
      <scheme val="minor"/>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2"/>
      <name val="Arial Narrow"/>
      <family val="2"/>
    </font>
    <font>
      <sz val="12"/>
      <color theme="1"/>
      <name val="Arial Narrow"/>
      <family val="2"/>
    </font>
    <font>
      <b/>
      <sz val="9"/>
      <color theme="1"/>
      <name val="Arial Narrow"/>
      <family val="2"/>
    </font>
    <font>
      <b/>
      <sz val="11"/>
      <color rgb="FF002060"/>
      <name val="Arial Narrow"/>
      <family val="2"/>
    </font>
    <font>
      <b/>
      <i/>
      <sz val="10"/>
      <color theme="1"/>
      <name val="Calibri"/>
      <family val="2"/>
      <scheme val="minor"/>
    </font>
    <font>
      <sz val="11"/>
      <color theme="1"/>
      <name val="Arial"/>
      <family val="2"/>
    </font>
    <font>
      <b/>
      <sz val="10"/>
      <color theme="1"/>
      <name val="Arial"/>
      <family val="2"/>
    </font>
    <font>
      <b/>
      <sz val="10"/>
      <color theme="0"/>
      <name val="Arial"/>
      <family val="2"/>
    </font>
    <font>
      <sz val="11"/>
      <color theme="0"/>
      <name val="Arial"/>
      <family val="2"/>
    </font>
    <font>
      <b/>
      <sz val="26"/>
      <color theme="1"/>
      <name val="Calibri"/>
      <family val="2"/>
      <scheme val="minor"/>
    </font>
    <font>
      <b/>
      <i/>
      <sz val="11"/>
      <name val="Arial"/>
      <family val="2"/>
    </font>
    <font>
      <b/>
      <i/>
      <sz val="14"/>
      <color theme="1"/>
      <name val="Calibri"/>
      <family val="2"/>
      <scheme val="minor"/>
    </font>
    <font>
      <b/>
      <sz val="14"/>
      <color theme="0"/>
      <name val="Calibri"/>
      <family val="2"/>
      <scheme val="minor"/>
    </font>
    <font>
      <b/>
      <sz val="14"/>
      <color theme="1"/>
      <name val="Calibri"/>
      <family val="2"/>
      <scheme val="minor"/>
    </font>
    <font>
      <sz val="14"/>
      <color theme="1"/>
      <name val="Calibri"/>
      <family val="2"/>
      <scheme val="minor"/>
    </font>
    <font>
      <sz val="14"/>
      <name val="Calibri"/>
      <family val="2"/>
      <scheme val="minor"/>
    </font>
    <font>
      <b/>
      <i/>
      <sz val="11"/>
      <color theme="1"/>
      <name val="Arial"/>
      <family val="2"/>
    </font>
    <font>
      <b/>
      <sz val="11"/>
      <color theme="1"/>
      <name val="Arial"/>
      <family val="2"/>
    </font>
    <font>
      <b/>
      <sz val="10"/>
      <color theme="0" tint="-4.9989318521683403E-2"/>
      <name val="Arial"/>
      <family val="2"/>
    </font>
    <font>
      <sz val="10"/>
      <color theme="1"/>
      <name val="Arial"/>
      <family val="2"/>
    </font>
    <font>
      <sz val="10"/>
      <color rgb="FF000000"/>
      <name val="Arial"/>
      <family val="2"/>
    </font>
    <font>
      <b/>
      <sz val="10"/>
      <name val="Arial"/>
      <family val="2"/>
    </font>
    <font>
      <b/>
      <i/>
      <sz val="16"/>
      <name val="Calibri"/>
      <family val="2"/>
      <scheme val="minor"/>
    </font>
    <font>
      <sz val="11"/>
      <color theme="0"/>
      <name val="Arial Narrow"/>
      <family val="2"/>
    </font>
    <font>
      <sz val="11"/>
      <color rgb="FF00B050"/>
      <name val="Calibri"/>
      <family val="2"/>
      <scheme val="minor"/>
    </font>
    <font>
      <sz val="11"/>
      <color rgb="FF000000"/>
      <name val="Calibri"/>
      <family val="2"/>
      <scheme val="minor"/>
    </font>
    <font>
      <b/>
      <sz val="10"/>
      <color theme="1"/>
      <name val="Calibri"/>
      <family val="2"/>
      <scheme val="minor"/>
    </font>
    <font>
      <sz val="10"/>
      <color theme="4"/>
      <name val="Calibri"/>
      <family val="2"/>
      <scheme val="minor"/>
    </font>
    <font>
      <b/>
      <sz val="10"/>
      <color theme="0"/>
      <name val="Arial Narrow"/>
      <family val="2"/>
    </font>
    <font>
      <b/>
      <sz val="10"/>
      <color theme="2"/>
      <name val="Arial Narrow"/>
      <family val="2"/>
    </font>
    <font>
      <b/>
      <sz val="20"/>
      <color theme="0"/>
      <name val="Arial Narrow"/>
      <family val="2"/>
    </font>
    <font>
      <sz val="9"/>
      <color theme="1"/>
      <name val="Arial Narrow"/>
      <family val="2"/>
    </font>
    <font>
      <b/>
      <sz val="12"/>
      <color theme="1"/>
      <name val="Arial"/>
      <family val="2"/>
    </font>
    <font>
      <sz val="12"/>
      <color theme="1"/>
      <name val="Arial"/>
      <family val="2"/>
    </font>
    <font>
      <sz val="12"/>
      <name val="Arial"/>
      <family val="2"/>
    </font>
    <font>
      <b/>
      <sz val="12"/>
      <color rgb="FF000000"/>
      <name val="Arial"/>
      <family val="2"/>
    </font>
    <font>
      <sz val="12"/>
      <color theme="0"/>
      <name val="Calibri"/>
      <family val="2"/>
      <scheme val="minor"/>
    </font>
    <font>
      <sz val="12"/>
      <color rgb="FF000000"/>
      <name val="Arial"/>
      <family val="2"/>
    </font>
    <font>
      <sz val="12"/>
      <color rgb="FFFFFFFF"/>
      <name val="Arial"/>
      <family val="2"/>
    </font>
    <font>
      <b/>
      <sz val="12"/>
      <color theme="1"/>
      <name val="Arial Narrow"/>
      <family val="2"/>
    </font>
    <font>
      <sz val="12"/>
      <name val="Calibri"/>
      <family val="2"/>
      <scheme val="minor"/>
    </font>
    <font>
      <sz val="12"/>
      <color rgb="FFFF0000"/>
      <name val="Arial Narrow"/>
      <family val="2"/>
    </font>
    <font>
      <sz val="12"/>
      <color rgb="FFFF0000"/>
      <name val="Calibri"/>
      <family val="2"/>
      <scheme val="minor"/>
    </font>
    <font>
      <b/>
      <sz val="14"/>
      <color theme="1"/>
      <name val="Arial Narrow"/>
      <family val="2"/>
    </font>
    <font>
      <b/>
      <sz val="14"/>
      <color theme="1"/>
      <name val="Arial"/>
      <family val="2"/>
    </font>
    <font>
      <sz val="14"/>
      <color theme="1"/>
      <name val="Arial"/>
      <family val="2"/>
    </font>
    <font>
      <sz val="14"/>
      <name val="Arial"/>
      <family val="2"/>
    </font>
    <font>
      <b/>
      <sz val="14"/>
      <color rgb="FF000000"/>
      <name val="Arial"/>
      <family val="2"/>
    </font>
    <font>
      <sz val="14"/>
      <color rgb="FF000000"/>
      <name val="Arial"/>
      <family val="2"/>
    </font>
    <font>
      <sz val="14"/>
      <color rgb="FFFFFFFF"/>
      <name val="Arial"/>
      <family val="2"/>
    </font>
    <font>
      <b/>
      <sz val="10"/>
      <color rgb="FF000000"/>
      <name val="Calibri"/>
      <family val="2"/>
    </font>
    <font>
      <b/>
      <sz val="9"/>
      <color theme="0"/>
      <name val="Arial"/>
      <family val="2"/>
    </font>
    <font>
      <b/>
      <sz val="12"/>
      <color rgb="FF000000"/>
      <name val="Calibri"/>
      <family val="2"/>
    </font>
    <font>
      <b/>
      <sz val="14"/>
      <color rgb="FF000000"/>
      <name val="Calibri"/>
      <family val="2"/>
    </font>
    <font>
      <sz val="10"/>
      <color theme="0"/>
      <name val="Arial Narrow"/>
      <family val="2"/>
    </font>
    <font>
      <sz val="10"/>
      <color theme="1"/>
      <name val="Arial Narrow"/>
      <family val="2"/>
    </font>
    <font>
      <sz val="10"/>
      <color rgb="FF00B050"/>
      <name val="Calibri"/>
      <family val="2"/>
      <scheme val="minor"/>
    </font>
    <font>
      <b/>
      <sz val="16"/>
      <color theme="0"/>
      <name val="Arial"/>
      <family val="2"/>
    </font>
    <font>
      <b/>
      <sz val="22"/>
      <color theme="0"/>
      <name val="Arial"/>
      <family val="2"/>
    </font>
    <font>
      <b/>
      <sz val="14"/>
      <color theme="0"/>
      <name val="Arial"/>
      <family val="2"/>
    </font>
    <font>
      <b/>
      <sz val="11"/>
      <color theme="0"/>
      <name val="Arial"/>
      <family val="2"/>
    </font>
    <font>
      <sz val="11"/>
      <name val="Arial"/>
      <family val="2"/>
    </font>
  </fonts>
  <fills count="2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BFBFBF"/>
        <bgColor indexed="64"/>
      </patternFill>
    </fill>
    <fill>
      <patternFill patternType="solid">
        <fgColor rgb="FF92D050"/>
        <bgColor indexed="64"/>
      </patternFill>
    </fill>
    <fill>
      <patternFill patternType="solid">
        <fgColor rgb="FF00B050"/>
        <bgColor indexed="64"/>
      </patternFill>
    </fill>
    <fill>
      <patternFill patternType="solid">
        <fgColor rgb="FFFFFF66"/>
        <bgColor indexed="64"/>
      </patternFill>
    </fill>
    <fill>
      <patternFill patternType="solid">
        <fgColor rgb="FFFFC000"/>
        <bgColor indexed="64"/>
      </patternFill>
    </fill>
    <fill>
      <patternFill patternType="solid">
        <fgColor rgb="FFFF0000"/>
        <bgColor indexed="64"/>
      </patternFill>
    </fill>
    <fill>
      <patternFill patternType="solid">
        <fgColor theme="9" tint="0.79998168889431442"/>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rgb="FFFFFFFF"/>
        <bgColor rgb="FF000000"/>
      </patternFill>
    </fill>
  </fills>
  <borders count="100">
    <border>
      <left/>
      <right/>
      <top/>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style="dashed">
        <color theme="9" tint="-0.24994659260841701"/>
      </left>
      <right/>
      <top/>
      <bottom style="dashed">
        <color theme="9" tint="-0.24994659260841701"/>
      </bottom>
      <diagonal/>
    </border>
    <border>
      <left/>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right/>
      <top style="dashed">
        <color theme="9" tint="-0.24994659260841701"/>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dashed">
        <color theme="9" tint="-0.24994659260841701"/>
      </right>
      <top style="dashed">
        <color theme="9" tint="-0.24994659260841701"/>
      </top>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thick">
        <color theme="0"/>
      </left>
      <right style="thick">
        <color theme="0"/>
      </right>
      <top/>
      <bottom style="thick">
        <color theme="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ck">
        <color theme="0"/>
      </top>
      <bottom style="medium">
        <color indexed="64"/>
      </bottom>
      <diagonal/>
    </border>
    <border>
      <left/>
      <right/>
      <top style="thick">
        <color theme="0"/>
      </top>
      <bottom style="medium">
        <color indexed="64"/>
      </bottom>
      <diagonal/>
    </border>
    <border>
      <left/>
      <right/>
      <top style="thick">
        <color theme="0"/>
      </top>
      <bottom style="thick">
        <color theme="0"/>
      </bottom>
      <diagonal/>
    </border>
    <border>
      <left/>
      <right style="thin">
        <color indexed="64"/>
      </right>
      <top style="dashed">
        <color theme="9" tint="-0.24994659260841701"/>
      </top>
      <bottom/>
      <diagonal/>
    </border>
  </borders>
  <cellStyleXfs count="3">
    <xf numFmtId="0" fontId="0" fillId="0" borderId="0"/>
    <xf numFmtId="0" fontId="6" fillId="0" borderId="0"/>
    <xf numFmtId="0" fontId="12" fillId="0" borderId="0"/>
  </cellStyleXfs>
  <cellXfs count="551">
    <xf numFmtId="0" fontId="0" fillId="0" borderId="0" xfId="0"/>
    <xf numFmtId="0" fontId="1" fillId="3" borderId="0" xfId="0" applyFont="1" applyFill="1"/>
    <xf numFmtId="0" fontId="1" fillId="3" borderId="0" xfId="0" applyFont="1" applyFill="1" applyAlignment="1">
      <alignment horizontal="center" vertical="center"/>
    </xf>
    <xf numFmtId="0" fontId="1" fillId="3" borderId="0" xfId="0" applyFont="1" applyFill="1" applyAlignment="1">
      <alignment horizontal="left" vertical="center"/>
    </xf>
    <xf numFmtId="0" fontId="0" fillId="5" borderId="0" xfId="0" applyFill="1"/>
    <xf numFmtId="0" fontId="0" fillId="0" borderId="0" xfId="0" applyAlignment="1">
      <alignment horizontal="left" wrapText="1"/>
    </xf>
    <xf numFmtId="0" fontId="0" fillId="5" borderId="0" xfId="0" applyFill="1" applyAlignment="1">
      <alignment horizontal="center"/>
    </xf>
    <xf numFmtId="0" fontId="0" fillId="3" borderId="0" xfId="0" applyFill="1"/>
    <xf numFmtId="0" fontId="8" fillId="3" borderId="20" xfId="1" quotePrefix="1" applyFont="1" applyFill="1" applyBorder="1" applyAlignment="1">
      <alignment horizontal="left" vertical="top" wrapText="1"/>
    </xf>
    <xf numFmtId="0" fontId="9" fillId="3" borderId="0" xfId="1" quotePrefix="1" applyFont="1" applyFill="1" applyAlignment="1">
      <alignment horizontal="left" vertical="top" wrapText="1"/>
    </xf>
    <xf numFmtId="0" fontId="9" fillId="3" borderId="21" xfId="1" quotePrefix="1" applyFont="1" applyFill="1" applyBorder="1" applyAlignment="1">
      <alignment horizontal="left" vertical="top" wrapText="1"/>
    </xf>
    <xf numFmtId="0" fontId="7" fillId="3" borderId="20" xfId="1" applyFont="1" applyFill="1" applyBorder="1"/>
    <xf numFmtId="0" fontId="7" fillId="3" borderId="0" xfId="1" applyFont="1" applyFill="1"/>
    <xf numFmtId="0" fontId="11" fillId="3" borderId="0" xfId="1" applyFont="1" applyFill="1" applyAlignment="1">
      <alignment horizontal="left" vertical="center" wrapText="1"/>
    </xf>
    <xf numFmtId="0" fontId="7" fillId="3" borderId="0" xfId="1" applyFont="1" applyFill="1" applyAlignment="1">
      <alignment horizontal="left" vertical="center" wrapText="1"/>
    </xf>
    <xf numFmtId="0" fontId="7" fillId="3" borderId="0" xfId="1" quotePrefix="1" applyFont="1" applyFill="1" applyAlignment="1">
      <alignment horizontal="left" vertical="center" wrapText="1"/>
    </xf>
    <xf numFmtId="0" fontId="7" fillId="3" borderId="21" xfId="1" applyFont="1" applyFill="1" applyBorder="1"/>
    <xf numFmtId="0" fontId="13" fillId="3" borderId="0" xfId="0" applyFont="1" applyFill="1" applyAlignment="1">
      <alignment horizontal="left" vertical="center" wrapText="1"/>
    </xf>
    <xf numFmtId="0" fontId="14" fillId="3" borderId="0" xfId="0" applyFont="1" applyFill="1" applyAlignment="1">
      <alignment horizontal="left" vertical="top" wrapText="1"/>
    </xf>
    <xf numFmtId="0" fontId="22" fillId="3" borderId="0" xfId="0" applyFont="1" applyFill="1"/>
    <xf numFmtId="0" fontId="23" fillId="3" borderId="0" xfId="0" applyFont="1" applyFill="1"/>
    <xf numFmtId="0" fontId="24" fillId="13" borderId="52" xfId="0" applyFont="1" applyFill="1" applyBorder="1" applyAlignment="1">
      <alignment horizontal="center" vertical="center" wrapText="1" readingOrder="1"/>
    </xf>
    <xf numFmtId="0" fontId="24" fillId="13" borderId="53" xfId="0" applyFont="1" applyFill="1" applyBorder="1" applyAlignment="1">
      <alignment horizontal="center" vertical="center" wrapText="1" readingOrder="1"/>
    </xf>
    <xf numFmtId="0" fontId="24" fillId="3" borderId="55" xfId="0" applyFont="1" applyFill="1" applyBorder="1" applyAlignment="1">
      <alignment horizontal="center" vertical="center" wrapText="1" readingOrder="1"/>
    </xf>
    <xf numFmtId="0" fontId="25" fillId="3" borderId="55" xfId="0" applyFont="1" applyFill="1" applyBorder="1" applyAlignment="1">
      <alignment horizontal="justify" vertical="center" wrapText="1" readingOrder="1"/>
    </xf>
    <xf numFmtId="9" fontId="24" fillId="3" borderId="56" xfId="0" applyNumberFormat="1" applyFont="1" applyFill="1" applyBorder="1" applyAlignment="1">
      <alignment horizontal="center" vertical="center" wrapText="1" readingOrder="1"/>
    </xf>
    <xf numFmtId="0" fontId="24" fillId="3" borderId="13" xfId="0" applyFont="1" applyFill="1" applyBorder="1" applyAlignment="1">
      <alignment horizontal="center" vertical="center" wrapText="1" readingOrder="1"/>
    </xf>
    <xf numFmtId="0" fontId="25" fillId="3" borderId="13" xfId="0" applyFont="1" applyFill="1" applyBorder="1" applyAlignment="1">
      <alignment horizontal="justify" vertical="center" wrapText="1" readingOrder="1"/>
    </xf>
    <xf numFmtId="9" fontId="24" fillId="3" borderId="58" xfId="0" applyNumberFormat="1" applyFont="1" applyFill="1" applyBorder="1" applyAlignment="1">
      <alignment horizontal="center" vertical="center" wrapText="1" readingOrder="1"/>
    </xf>
    <xf numFmtId="0" fontId="25" fillId="3" borderId="58" xfId="0" applyFont="1" applyFill="1" applyBorder="1" applyAlignment="1">
      <alignment horizontal="center" vertical="center" wrapText="1" readingOrder="1"/>
    </xf>
    <xf numFmtId="0" fontId="24" fillId="3" borderId="60" xfId="0" applyFont="1" applyFill="1" applyBorder="1" applyAlignment="1">
      <alignment horizontal="center" vertical="center" wrapText="1" readingOrder="1"/>
    </xf>
    <xf numFmtId="0" fontId="25" fillId="3" borderId="60" xfId="0" applyFont="1" applyFill="1" applyBorder="1" applyAlignment="1">
      <alignment horizontal="justify" vertical="center" wrapText="1" readingOrder="1"/>
    </xf>
    <xf numFmtId="0" fontId="25" fillId="3" borderId="61" xfId="0" applyFont="1" applyFill="1" applyBorder="1" applyAlignment="1">
      <alignment horizontal="center" vertical="center" wrapText="1" readingOrder="1"/>
    </xf>
    <xf numFmtId="0" fontId="29" fillId="3" borderId="0" xfId="0" applyFont="1" applyFill="1"/>
    <xf numFmtId="0" fontId="0" fillId="0" borderId="0" xfId="0" applyAlignment="1">
      <alignment wrapText="1"/>
    </xf>
    <xf numFmtId="0" fontId="0" fillId="0" borderId="0" xfId="0" applyAlignment="1">
      <alignment vertical="top" wrapText="1"/>
    </xf>
    <xf numFmtId="0" fontId="31" fillId="0" borderId="0" xfId="0" applyFont="1" applyAlignment="1">
      <alignment horizontal="center"/>
    </xf>
    <xf numFmtId="0" fontId="32" fillId="0" borderId="0" xfId="0" applyFont="1"/>
    <xf numFmtId="0" fontId="34" fillId="4" borderId="0" xfId="0" applyFont="1" applyFill="1" applyAlignment="1" applyProtection="1">
      <alignment horizontal="left" vertical="center" wrapText="1"/>
      <protection locked="0"/>
    </xf>
    <xf numFmtId="0" fontId="33" fillId="19" borderId="0" xfId="0" applyFont="1" applyFill="1" applyAlignment="1" applyProtection="1">
      <alignment vertical="center" wrapText="1"/>
      <protection locked="0"/>
    </xf>
    <xf numFmtId="0" fontId="0" fillId="0" borderId="0" xfId="0" applyAlignment="1">
      <alignment horizontal="left"/>
    </xf>
    <xf numFmtId="0" fontId="35" fillId="0" borderId="0" xfId="0" applyFont="1" applyAlignment="1" applyProtection="1">
      <alignment horizontal="center" vertical="center"/>
      <protection locked="0"/>
    </xf>
    <xf numFmtId="0" fontId="33" fillId="0" borderId="0" xfId="0" applyFont="1" applyAlignment="1" applyProtection="1">
      <alignment horizontal="left" vertical="center"/>
      <protection locked="0"/>
    </xf>
    <xf numFmtId="0" fontId="34" fillId="0" borderId="0" xfId="0" applyFont="1" applyAlignment="1" applyProtection="1">
      <alignment horizontal="center" vertical="center"/>
      <protection locked="0"/>
    </xf>
    <xf numFmtId="0" fontId="17" fillId="0" borderId="0" xfId="0" applyFont="1" applyAlignment="1">
      <alignment horizontal="center"/>
    </xf>
    <xf numFmtId="0" fontId="40" fillId="5" borderId="13" xfId="0" applyFont="1" applyFill="1" applyBorder="1" applyAlignment="1">
      <alignment horizontal="center" vertical="center"/>
    </xf>
    <xf numFmtId="0" fontId="39" fillId="20" borderId="13" xfId="0" applyFont="1" applyFill="1" applyBorder="1" applyAlignment="1">
      <alignment vertical="center" wrapText="1"/>
    </xf>
    <xf numFmtId="0" fontId="41" fillId="0" borderId="0" xfId="0" applyFont="1" applyAlignment="1">
      <alignment horizontal="center"/>
    </xf>
    <xf numFmtId="0" fontId="41" fillId="0" borderId="0" xfId="0" applyFont="1" applyAlignment="1">
      <alignment horizontal="left"/>
    </xf>
    <xf numFmtId="0" fontId="42" fillId="0" borderId="0" xfId="0" applyFont="1" applyAlignment="1">
      <alignment horizontal="center"/>
    </xf>
    <xf numFmtId="0" fontId="32" fillId="0" borderId="0" xfId="0" applyFont="1" applyProtection="1">
      <protection locked="0"/>
    </xf>
    <xf numFmtId="0" fontId="44" fillId="0" borderId="0" xfId="0" applyFont="1" applyAlignment="1" applyProtection="1">
      <alignment vertical="center"/>
      <protection locked="0"/>
    </xf>
    <xf numFmtId="0" fontId="33" fillId="21" borderId="0" xfId="0" applyFont="1" applyFill="1" applyAlignment="1" applyProtection="1">
      <alignment horizontal="left" vertical="center"/>
      <protection locked="0"/>
    </xf>
    <xf numFmtId="0" fontId="33" fillId="21" borderId="0" xfId="0" applyFont="1" applyFill="1" applyAlignment="1" applyProtection="1">
      <alignment horizontal="left" vertical="center" wrapText="1"/>
      <protection locked="0"/>
    </xf>
    <xf numFmtId="0" fontId="33" fillId="0" borderId="0" xfId="0" applyFont="1" applyAlignment="1" applyProtection="1">
      <alignment horizontal="left"/>
      <protection locked="0"/>
    </xf>
    <xf numFmtId="0" fontId="32" fillId="0" borderId="0" xfId="0" applyFont="1" applyAlignment="1" applyProtection="1">
      <alignment horizontal="center" vertical="center"/>
      <protection locked="0"/>
    </xf>
    <xf numFmtId="0" fontId="46" fillId="0" borderId="0" xfId="0" applyFont="1"/>
    <xf numFmtId="0" fontId="33" fillId="21" borderId="13" xfId="0" applyFont="1" applyFill="1" applyBorder="1" applyAlignment="1">
      <alignment horizontal="center" vertical="top" wrapText="1" readingOrder="1"/>
    </xf>
    <xf numFmtId="0" fontId="33" fillId="21" borderId="13" xfId="0" applyFont="1" applyFill="1" applyBorder="1" applyAlignment="1">
      <alignment horizontal="center" vertical="center" wrapText="1" readingOrder="1"/>
    </xf>
    <xf numFmtId="0" fontId="32" fillId="0" borderId="0" xfId="0" applyFont="1" applyAlignment="1">
      <alignment horizontal="left"/>
    </xf>
    <xf numFmtId="0" fontId="32" fillId="0" borderId="0" xfId="0" applyFont="1" applyAlignment="1">
      <alignment horizontal="center"/>
    </xf>
    <xf numFmtId="9" fontId="0" fillId="0" borderId="0" xfId="0" applyNumberFormat="1"/>
    <xf numFmtId="9" fontId="0" fillId="0" borderId="0" xfId="0" applyNumberFormat="1" applyAlignment="1">
      <alignment horizontal="center"/>
    </xf>
    <xf numFmtId="0" fontId="0" fillId="0" borderId="0" xfId="0" applyAlignment="1">
      <alignment horizontal="center"/>
    </xf>
    <xf numFmtId="0" fontId="0" fillId="0" borderId="0" xfId="0" applyAlignment="1">
      <alignment horizontal="left" vertical="center" wrapText="1"/>
    </xf>
    <xf numFmtId="0" fontId="0" fillId="0" borderId="13" xfId="0" applyBorder="1" applyAlignment="1">
      <alignment horizontal="left" vertical="center" wrapText="1"/>
    </xf>
    <xf numFmtId="0" fontId="22" fillId="3" borderId="13" xfId="0" applyFont="1" applyFill="1" applyBorder="1"/>
    <xf numFmtId="9" fontId="22" fillId="3" borderId="0" xfId="0" applyNumberFormat="1" applyFont="1" applyFill="1"/>
    <xf numFmtId="0" fontId="0" fillId="0" borderId="0" xfId="0" applyAlignment="1">
      <alignment vertical="center" wrapText="1"/>
    </xf>
    <xf numFmtId="0" fontId="50" fillId="3" borderId="0" xfId="0" applyFont="1" applyFill="1"/>
    <xf numFmtId="0" fontId="50" fillId="0" borderId="0" xfId="0" applyFont="1"/>
    <xf numFmtId="0" fontId="24" fillId="5" borderId="55" xfId="0" applyFont="1" applyFill="1" applyBorder="1" applyAlignment="1">
      <alignment horizontal="center" vertical="center" wrapText="1" readingOrder="1"/>
    </xf>
    <xf numFmtId="0" fontId="24" fillId="5" borderId="13" xfId="0" applyFont="1" applyFill="1" applyBorder="1" applyAlignment="1">
      <alignment horizontal="center" vertical="center" wrapText="1" readingOrder="1"/>
    </xf>
    <xf numFmtId="0" fontId="43" fillId="0" borderId="0" xfId="0" applyFont="1" applyAlignment="1" applyProtection="1">
      <alignment horizontal="center" vertical="center"/>
      <protection locked="0"/>
    </xf>
    <xf numFmtId="0" fontId="35" fillId="20" borderId="0" xfId="0" applyFont="1" applyFill="1" applyAlignment="1" applyProtection="1">
      <alignment horizontal="center" vertical="center" wrapText="1"/>
      <protection locked="0"/>
    </xf>
    <xf numFmtId="0" fontId="46" fillId="0" borderId="13" xfId="0" applyFont="1" applyBorder="1" applyAlignment="1">
      <alignment horizontal="justify" vertical="center" wrapText="1"/>
    </xf>
    <xf numFmtId="0" fontId="46" fillId="0" borderId="13" xfId="0" applyFont="1" applyBorder="1" applyAlignment="1">
      <alignment horizontal="left" vertical="center" wrapText="1"/>
    </xf>
    <xf numFmtId="0" fontId="52" fillId="0" borderId="0" xfId="0" applyFont="1"/>
    <xf numFmtId="0" fontId="22" fillId="0" borderId="0" xfId="0" applyFont="1" applyAlignment="1" applyProtection="1">
      <alignment vertical="center"/>
      <protection locked="0"/>
    </xf>
    <xf numFmtId="0" fontId="53" fillId="0" borderId="0" xfId="0" applyFont="1" applyAlignment="1" applyProtection="1">
      <alignment horizontal="center" vertical="center"/>
      <protection locked="0"/>
    </xf>
    <xf numFmtId="0" fontId="51" fillId="0" borderId="0" xfId="0" applyFont="1"/>
    <xf numFmtId="0" fontId="22" fillId="0" borderId="0" xfId="0" applyFont="1"/>
    <xf numFmtId="0" fontId="0" fillId="0" borderId="0" xfId="0" applyAlignment="1">
      <alignment horizontal="center" wrapText="1"/>
    </xf>
    <xf numFmtId="0" fontId="0" fillId="0" borderId="0" xfId="0" applyProtection="1">
      <protection locked="0"/>
    </xf>
    <xf numFmtId="0" fontId="0" fillId="0" borderId="0" xfId="0" applyAlignment="1" applyProtection="1">
      <alignment vertical="top"/>
      <protection locked="0"/>
    </xf>
    <xf numFmtId="0" fontId="55" fillId="4" borderId="86" xfId="0" applyFont="1" applyFill="1" applyBorder="1" applyAlignment="1">
      <alignment horizontal="center" vertical="center"/>
    </xf>
    <xf numFmtId="0" fontId="55" fillId="4" borderId="86" xfId="0" applyFont="1" applyFill="1" applyBorder="1" applyAlignment="1">
      <alignment horizontal="center" vertical="center" wrapText="1"/>
    </xf>
    <xf numFmtId="0" fontId="55" fillId="23" borderId="86" xfId="0" applyFont="1" applyFill="1" applyBorder="1" applyAlignment="1" applyProtection="1">
      <alignment horizontal="center" vertical="center" textRotation="90"/>
      <protection locked="0"/>
    </xf>
    <xf numFmtId="0" fontId="56" fillId="4" borderId="86" xfId="0" applyFont="1" applyFill="1" applyBorder="1" applyAlignment="1">
      <alignment horizontal="center" vertical="center" wrapText="1"/>
    </xf>
    <xf numFmtId="0" fontId="51" fillId="24" borderId="0" xfId="0" applyFont="1" applyFill="1"/>
    <xf numFmtId="0" fontId="22" fillId="3" borderId="0" xfId="0" applyFont="1" applyFill="1" applyAlignment="1" applyProtection="1">
      <alignment vertical="center"/>
      <protection locked="0"/>
    </xf>
    <xf numFmtId="0" fontId="53" fillId="3" borderId="0" xfId="0" applyFont="1" applyFill="1" applyAlignment="1" applyProtection="1">
      <alignment horizontal="center" vertical="center"/>
      <protection locked="0"/>
    </xf>
    <xf numFmtId="0" fontId="51" fillId="3" borderId="0" xfId="0" applyFont="1" applyFill="1"/>
    <xf numFmtId="0" fontId="55" fillId="4" borderId="86" xfId="0" applyFont="1" applyFill="1" applyBorder="1" applyAlignment="1" applyProtection="1">
      <alignment vertical="center" wrapText="1"/>
      <protection locked="0"/>
    </xf>
    <xf numFmtId="0" fontId="55" fillId="4" borderId="86" xfId="0" applyFont="1" applyFill="1" applyBorder="1" applyAlignment="1" applyProtection="1">
      <alignment vertical="center"/>
      <protection locked="0"/>
    </xf>
    <xf numFmtId="0" fontId="55" fillId="4" borderId="86" xfId="0" applyFont="1" applyFill="1" applyBorder="1" applyAlignment="1" applyProtection="1">
      <alignment horizontal="center" vertical="center" wrapText="1"/>
      <protection locked="0"/>
    </xf>
    <xf numFmtId="0" fontId="23" fillId="0" borderId="0" xfId="0" applyFont="1"/>
    <xf numFmtId="0" fontId="60" fillId="3" borderId="0" xfId="0" applyFont="1" applyFill="1"/>
    <xf numFmtId="0" fontId="61" fillId="3" borderId="0" xfId="0" applyFont="1" applyFill="1" applyAlignment="1">
      <alignment horizontal="center" vertical="center" wrapText="1"/>
    </xf>
    <xf numFmtId="0" fontId="62" fillId="7" borderId="0" xfId="0" applyFont="1" applyFill="1" applyAlignment="1">
      <alignment horizontal="center" vertical="center" wrapText="1" readingOrder="1"/>
    </xf>
    <xf numFmtId="0" fontId="63" fillId="3" borderId="0" xfId="0" applyFont="1" applyFill="1"/>
    <xf numFmtId="0" fontId="64" fillId="8" borderId="46" xfId="0" applyFont="1" applyFill="1" applyBorder="1" applyAlignment="1">
      <alignment horizontal="center" vertical="center" wrapText="1" readingOrder="1"/>
    </xf>
    <xf numFmtId="0" fontId="64" fillId="0" borderId="46" xfId="0" applyFont="1" applyBorder="1" applyAlignment="1">
      <alignment horizontal="center" vertical="center" wrapText="1" readingOrder="1"/>
    </xf>
    <xf numFmtId="0" fontId="64" fillId="0" borderId="46" xfId="0" applyFont="1" applyBorder="1" applyAlignment="1">
      <alignment horizontal="justify" vertical="center" wrapText="1" readingOrder="1"/>
    </xf>
    <xf numFmtId="0" fontId="64" fillId="9" borderId="47" xfId="0" applyFont="1" applyFill="1" applyBorder="1" applyAlignment="1">
      <alignment horizontal="center" vertical="center" wrapText="1" readingOrder="1"/>
    </xf>
    <xf numFmtId="0" fontId="64" fillId="0" borderId="47" xfId="0" applyFont="1" applyBorder="1" applyAlignment="1">
      <alignment horizontal="center" vertical="center" wrapText="1" readingOrder="1"/>
    </xf>
    <xf numFmtId="0" fontId="64" fillId="0" borderId="47" xfId="0" applyFont="1" applyBorder="1" applyAlignment="1">
      <alignment horizontal="justify" vertical="center" wrapText="1" readingOrder="1"/>
    </xf>
    <xf numFmtId="0" fontId="64" fillId="10" borderId="47" xfId="0" applyFont="1" applyFill="1" applyBorder="1" applyAlignment="1">
      <alignment horizontal="center" vertical="center" wrapText="1" readingOrder="1"/>
    </xf>
    <xf numFmtId="0" fontId="64" fillId="11" borderId="47" xfId="0" applyFont="1" applyFill="1" applyBorder="1" applyAlignment="1">
      <alignment horizontal="center" vertical="center" wrapText="1" readingOrder="1"/>
    </xf>
    <xf numFmtId="0" fontId="65" fillId="12" borderId="47" xfId="0" applyFont="1" applyFill="1" applyBorder="1" applyAlignment="1">
      <alignment horizontal="center" vertical="center" wrapText="1" readingOrder="1"/>
    </xf>
    <xf numFmtId="0" fontId="25" fillId="3" borderId="0" xfId="0" applyFont="1" applyFill="1" applyAlignment="1">
      <alignment horizontal="justify" vertical="center" wrapText="1" readingOrder="1"/>
    </xf>
    <xf numFmtId="0" fontId="60" fillId="0" borderId="13" xfId="0" applyFont="1" applyBorder="1" applyAlignment="1">
      <alignment horizontal="left" vertical="center" wrapText="1"/>
    </xf>
    <xf numFmtId="0" fontId="66" fillId="3" borderId="0" xfId="0" applyFont="1" applyFill="1" applyAlignment="1">
      <alignment vertical="center"/>
    </xf>
    <xf numFmtId="0" fontId="60" fillId="0" borderId="0" xfId="0" applyFont="1" applyAlignment="1">
      <alignment horizontal="left" vertical="center" wrapText="1"/>
    </xf>
    <xf numFmtId="0" fontId="67" fillId="3" borderId="0" xfId="0" applyFont="1" applyFill="1"/>
    <xf numFmtId="0" fontId="63" fillId="0" borderId="0" xfId="0" applyFont="1"/>
    <xf numFmtId="0" fontId="25" fillId="0" borderId="0" xfId="0" applyFont="1" applyAlignment="1">
      <alignment horizontal="justify" vertical="center" wrapText="1" readingOrder="1"/>
    </xf>
    <xf numFmtId="0" fontId="68" fillId="0" borderId="0" xfId="0" applyFont="1" applyAlignment="1">
      <alignment vertical="center"/>
    </xf>
    <xf numFmtId="0" fontId="69" fillId="0" borderId="0" xfId="0" applyFont="1"/>
    <xf numFmtId="0" fontId="67" fillId="0" borderId="0" xfId="0" applyFont="1"/>
    <xf numFmtId="0" fontId="23" fillId="3" borderId="0" xfId="0" applyFont="1" applyFill="1" applyAlignment="1">
      <alignment wrapText="1"/>
    </xf>
    <xf numFmtId="0" fontId="60" fillId="3" borderId="0" xfId="0" applyFont="1" applyFill="1" applyAlignment="1">
      <alignment wrapText="1"/>
    </xf>
    <xf numFmtId="0" fontId="66" fillId="3" borderId="0" xfId="0" applyFont="1" applyFill="1" applyAlignment="1">
      <alignment vertical="center" wrapText="1"/>
    </xf>
    <xf numFmtId="0" fontId="63" fillId="3" borderId="0" xfId="0" applyFont="1" applyFill="1" applyAlignment="1">
      <alignment wrapText="1"/>
    </xf>
    <xf numFmtId="0" fontId="67" fillId="3" borderId="0" xfId="0" applyFont="1" applyFill="1" applyAlignment="1">
      <alignment wrapText="1"/>
    </xf>
    <xf numFmtId="0" fontId="63" fillId="0" borderId="0" xfId="0" applyFont="1" applyAlignment="1">
      <alignment wrapText="1"/>
    </xf>
    <xf numFmtId="0" fontId="23" fillId="0" borderId="0" xfId="0" applyFont="1" applyAlignment="1">
      <alignment wrapText="1"/>
    </xf>
    <xf numFmtId="0" fontId="67" fillId="0" borderId="0" xfId="0" applyFont="1" applyAlignment="1">
      <alignment wrapText="1"/>
    </xf>
    <xf numFmtId="9" fontId="23" fillId="3" borderId="0" xfId="0" applyNumberFormat="1" applyFont="1" applyFill="1" applyAlignment="1">
      <alignment horizontal="center" vertical="center"/>
    </xf>
    <xf numFmtId="9" fontId="64" fillId="0" borderId="47" xfId="0" applyNumberFormat="1" applyFont="1" applyBorder="1" applyAlignment="1">
      <alignment horizontal="center" vertical="center" wrapText="1" readingOrder="1"/>
    </xf>
    <xf numFmtId="9" fontId="23" fillId="0" borderId="0" xfId="0" applyNumberFormat="1" applyFont="1" applyAlignment="1">
      <alignment horizontal="center" vertical="center"/>
    </xf>
    <xf numFmtId="0" fontId="66" fillId="3" borderId="0" xfId="0" applyFont="1" applyFill="1" applyAlignment="1">
      <alignment horizontal="center" vertical="center"/>
    </xf>
    <xf numFmtId="0" fontId="19" fillId="3" borderId="13" xfId="0" applyFont="1" applyFill="1" applyBorder="1" applyAlignment="1">
      <alignment horizontal="justify" vertical="center" wrapText="1"/>
    </xf>
    <xf numFmtId="0" fontId="3" fillId="18" borderId="13" xfId="0" applyFont="1" applyFill="1" applyBorder="1" applyAlignment="1">
      <alignment horizontal="center" vertical="center" wrapText="1"/>
    </xf>
    <xf numFmtId="0" fontId="41" fillId="3" borderId="0" xfId="0" applyFont="1" applyFill="1"/>
    <xf numFmtId="0" fontId="41" fillId="0" borderId="0" xfId="0" applyFont="1"/>
    <xf numFmtId="0" fontId="72" fillId="3" borderId="0" xfId="0" applyFont="1" applyFill="1"/>
    <xf numFmtId="0" fontId="73" fillId="0" borderId="0" xfId="0" applyFont="1" applyAlignment="1">
      <alignment horizontal="center" vertical="center" wrapText="1"/>
    </xf>
    <xf numFmtId="0" fontId="74" fillId="7" borderId="0" xfId="0" applyFont="1" applyFill="1" applyAlignment="1">
      <alignment horizontal="center" vertical="center" wrapText="1" readingOrder="1"/>
    </xf>
    <xf numFmtId="0" fontId="75" fillId="8" borderId="46" xfId="0" applyFont="1" applyFill="1" applyBorder="1" applyAlignment="1">
      <alignment horizontal="center" vertical="center" wrapText="1" readingOrder="1"/>
    </xf>
    <xf numFmtId="0" fontId="75" fillId="0" borderId="46" xfId="0" applyFont="1" applyBorder="1" applyAlignment="1">
      <alignment horizontal="justify" vertical="center" wrapText="1" readingOrder="1"/>
    </xf>
    <xf numFmtId="9" fontId="75" fillId="0" borderId="46" xfId="0" applyNumberFormat="1" applyFont="1" applyBorder="1" applyAlignment="1">
      <alignment horizontal="center" vertical="center" wrapText="1" readingOrder="1"/>
    </xf>
    <xf numFmtId="0" fontId="75" fillId="9" borderId="47" xfId="0" applyFont="1" applyFill="1" applyBorder="1" applyAlignment="1">
      <alignment horizontal="center" vertical="center" wrapText="1" readingOrder="1"/>
    </xf>
    <xf numFmtId="0" fontId="75" fillId="0" borderId="47" xfId="0" applyFont="1" applyBorder="1" applyAlignment="1">
      <alignment horizontal="justify" vertical="center" wrapText="1" readingOrder="1"/>
    </xf>
    <xf numFmtId="9" fontId="75" fillId="0" borderId="47" xfId="0" applyNumberFormat="1" applyFont="1" applyBorder="1" applyAlignment="1">
      <alignment horizontal="center" vertical="center" wrapText="1" readingOrder="1"/>
    </xf>
    <xf numFmtId="0" fontId="75" fillId="10" borderId="47" xfId="0" applyFont="1" applyFill="1" applyBorder="1" applyAlignment="1">
      <alignment horizontal="center" vertical="center" wrapText="1" readingOrder="1"/>
    </xf>
    <xf numFmtId="0" fontId="75" fillId="11" borderId="47" xfId="0" applyFont="1" applyFill="1" applyBorder="1" applyAlignment="1">
      <alignment horizontal="center" vertical="center" wrapText="1" readingOrder="1"/>
    </xf>
    <xf numFmtId="0" fontId="76" fillId="12" borderId="47" xfId="0" applyFont="1" applyFill="1" applyBorder="1" applyAlignment="1">
      <alignment horizontal="center" vertical="center" wrapText="1" readingOrder="1"/>
    </xf>
    <xf numFmtId="0" fontId="42" fillId="3" borderId="0" xfId="0" applyFont="1" applyFill="1"/>
    <xf numFmtId="0" fontId="70" fillId="3" borderId="0" xfId="0" applyFont="1" applyFill="1" applyAlignment="1">
      <alignment horizontal="left" vertical="center"/>
    </xf>
    <xf numFmtId="9" fontId="22" fillId="3" borderId="13" xfId="0" applyNumberFormat="1" applyFont="1" applyFill="1" applyBorder="1" applyAlignment="1">
      <alignment vertical="center"/>
    </xf>
    <xf numFmtId="0" fontId="77" fillId="15" borderId="62" xfId="0" applyFont="1" applyFill="1" applyBorder="1" applyAlignment="1" applyProtection="1">
      <alignment horizontal="center" vertical="center" wrapText="1" readingOrder="1"/>
      <protection hidden="1"/>
    </xf>
    <xf numFmtId="0" fontId="77" fillId="15" borderId="63" xfId="0" applyFont="1" applyFill="1" applyBorder="1" applyAlignment="1" applyProtection="1">
      <alignment horizontal="center" vertical="center" wrapText="1" readingOrder="1"/>
      <protection hidden="1"/>
    </xf>
    <xf numFmtId="0" fontId="77" fillId="15" borderId="64" xfId="0" applyFont="1" applyFill="1" applyBorder="1" applyAlignment="1" applyProtection="1">
      <alignment horizontal="center" vertical="center" wrapText="1" readingOrder="1"/>
      <protection hidden="1"/>
    </xf>
    <xf numFmtId="0" fontId="77" fillId="16" borderId="62" xfId="0" applyFont="1" applyFill="1" applyBorder="1" applyAlignment="1" applyProtection="1">
      <alignment horizontal="center" wrapText="1" readingOrder="1"/>
      <protection hidden="1"/>
    </xf>
    <xf numFmtId="0" fontId="77" fillId="16" borderId="63" xfId="0" applyFont="1" applyFill="1" applyBorder="1" applyAlignment="1" applyProtection="1">
      <alignment horizontal="center" wrapText="1" readingOrder="1"/>
      <protection hidden="1"/>
    </xf>
    <xf numFmtId="0" fontId="77" fillId="15" borderId="20" xfId="0" applyFont="1" applyFill="1" applyBorder="1" applyAlignment="1" applyProtection="1">
      <alignment horizontal="center" vertical="center" wrapText="1" readingOrder="1"/>
      <protection hidden="1"/>
    </xf>
    <xf numFmtId="0" fontId="77" fillId="15" borderId="0" xfId="0" applyFont="1" applyFill="1" applyAlignment="1" applyProtection="1">
      <alignment horizontal="center" vertical="center" wrapText="1" readingOrder="1"/>
      <protection hidden="1"/>
    </xf>
    <xf numFmtId="0" fontId="77" fillId="15" borderId="21" xfId="0" applyFont="1" applyFill="1" applyBorder="1" applyAlignment="1" applyProtection="1">
      <alignment horizontal="center" vertical="center" wrapText="1" readingOrder="1"/>
      <protection hidden="1"/>
    </xf>
    <xf numFmtId="0" fontId="77" fillId="16" borderId="20" xfId="0" applyFont="1" applyFill="1" applyBorder="1" applyAlignment="1" applyProtection="1">
      <alignment horizontal="center" wrapText="1" readingOrder="1"/>
      <protection hidden="1"/>
    </xf>
    <xf numFmtId="0" fontId="77" fillId="15" borderId="43" xfId="0" applyFont="1" applyFill="1" applyBorder="1" applyAlignment="1" applyProtection="1">
      <alignment horizontal="center" vertical="center" wrapText="1" readingOrder="1"/>
      <protection hidden="1"/>
    </xf>
    <xf numFmtId="0" fontId="77" fillId="15" borderId="44" xfId="0" applyFont="1" applyFill="1" applyBorder="1" applyAlignment="1" applyProtection="1">
      <alignment horizontal="center" vertical="center" wrapText="1" readingOrder="1"/>
      <protection hidden="1"/>
    </xf>
    <xf numFmtId="0" fontId="77" fillId="15" borderId="45" xfId="0" applyFont="1" applyFill="1" applyBorder="1" applyAlignment="1" applyProtection="1">
      <alignment horizontal="center" vertical="center" wrapText="1" readingOrder="1"/>
      <protection hidden="1"/>
    </xf>
    <xf numFmtId="0" fontId="77" fillId="16" borderId="43" xfId="0" applyFont="1" applyFill="1" applyBorder="1" applyAlignment="1" applyProtection="1">
      <alignment horizontal="center" wrapText="1" readingOrder="1"/>
      <protection hidden="1"/>
    </xf>
    <xf numFmtId="0" fontId="77" fillId="16" borderId="44" xfId="0" applyFont="1" applyFill="1" applyBorder="1" applyAlignment="1" applyProtection="1">
      <alignment horizontal="center" wrapText="1" readingOrder="1"/>
      <protection hidden="1"/>
    </xf>
    <xf numFmtId="0" fontId="77" fillId="25" borderId="62" xfId="0" applyFont="1" applyFill="1" applyBorder="1" applyAlignment="1" applyProtection="1">
      <alignment horizontal="center" wrapText="1" readingOrder="1"/>
      <protection hidden="1"/>
    </xf>
    <xf numFmtId="0" fontId="77" fillId="25" borderId="63" xfId="0" applyFont="1" applyFill="1" applyBorder="1" applyAlignment="1" applyProtection="1">
      <alignment horizontal="center" wrapText="1" readingOrder="1"/>
      <protection hidden="1"/>
    </xf>
    <xf numFmtId="0" fontId="77" fillId="25" borderId="64" xfId="0" applyFont="1" applyFill="1" applyBorder="1" applyAlignment="1" applyProtection="1">
      <alignment horizontal="center" wrapText="1" readingOrder="1"/>
      <protection hidden="1"/>
    </xf>
    <xf numFmtId="0" fontId="77" fillId="17" borderId="63" xfId="0" applyFont="1" applyFill="1" applyBorder="1" applyAlignment="1" applyProtection="1">
      <alignment horizontal="center" wrapText="1" readingOrder="1"/>
      <protection hidden="1"/>
    </xf>
    <xf numFmtId="0" fontId="77" fillId="17" borderId="64" xfId="0" applyFont="1" applyFill="1" applyBorder="1" applyAlignment="1" applyProtection="1">
      <alignment horizontal="center" wrapText="1" readingOrder="1"/>
      <protection hidden="1"/>
    </xf>
    <xf numFmtId="0" fontId="77" fillId="25" borderId="20" xfId="0" applyFont="1" applyFill="1" applyBorder="1" applyAlignment="1" applyProtection="1">
      <alignment horizontal="center" wrapText="1" readingOrder="1"/>
      <protection hidden="1"/>
    </xf>
    <xf numFmtId="0" fontId="77" fillId="25" borderId="0" xfId="0" applyFont="1" applyFill="1" applyAlignment="1" applyProtection="1">
      <alignment horizontal="center" wrapText="1" readingOrder="1"/>
      <protection hidden="1"/>
    </xf>
    <xf numFmtId="0" fontId="77" fillId="25" borderId="21" xfId="0" applyFont="1" applyFill="1" applyBorder="1" applyAlignment="1" applyProtection="1">
      <alignment horizontal="center" wrapText="1" readingOrder="1"/>
      <protection hidden="1"/>
    </xf>
    <xf numFmtId="0" fontId="77" fillId="17" borderId="0" xfId="0" applyFont="1" applyFill="1" applyAlignment="1" applyProtection="1">
      <alignment horizontal="center" wrapText="1" readingOrder="1"/>
      <protection hidden="1"/>
    </xf>
    <xf numFmtId="0" fontId="77" fillId="17" borderId="21" xfId="0" applyFont="1" applyFill="1" applyBorder="1" applyAlignment="1" applyProtection="1">
      <alignment horizontal="center" wrapText="1" readingOrder="1"/>
      <protection hidden="1"/>
    </xf>
    <xf numFmtId="0" fontId="77" fillId="25" borderId="43" xfId="0" applyFont="1" applyFill="1" applyBorder="1" applyAlignment="1" applyProtection="1">
      <alignment horizontal="center" wrapText="1" readingOrder="1"/>
      <protection hidden="1"/>
    </xf>
    <xf numFmtId="0" fontId="77" fillId="25" borderId="44" xfId="0" applyFont="1" applyFill="1" applyBorder="1" applyAlignment="1" applyProtection="1">
      <alignment horizontal="center" wrapText="1" readingOrder="1"/>
      <protection hidden="1"/>
    </xf>
    <xf numFmtId="0" fontId="77" fillId="25" borderId="45" xfId="0" applyFont="1" applyFill="1" applyBorder="1" applyAlignment="1" applyProtection="1">
      <alignment horizontal="center" wrapText="1" readingOrder="1"/>
      <protection hidden="1"/>
    </xf>
    <xf numFmtId="0" fontId="77" fillId="17" borderId="44" xfId="0" applyFont="1" applyFill="1" applyBorder="1" applyAlignment="1" applyProtection="1">
      <alignment horizontal="center" wrapText="1" readingOrder="1"/>
      <protection hidden="1"/>
    </xf>
    <xf numFmtId="0" fontId="77" fillId="17" borderId="45" xfId="0" applyFont="1" applyFill="1" applyBorder="1" applyAlignment="1" applyProtection="1">
      <alignment horizontal="center" wrapText="1" readingOrder="1"/>
      <protection hidden="1"/>
    </xf>
    <xf numFmtId="0" fontId="77" fillId="17" borderId="20" xfId="0" applyFont="1" applyFill="1" applyBorder="1" applyAlignment="1" applyProtection="1">
      <alignment horizontal="center" wrapText="1" readingOrder="1"/>
      <protection hidden="1"/>
    </xf>
    <xf numFmtId="0" fontId="77" fillId="8" borderId="62" xfId="0" applyFont="1" applyFill="1" applyBorder="1" applyAlignment="1" applyProtection="1">
      <alignment horizontal="center" wrapText="1" readingOrder="1"/>
      <protection hidden="1"/>
    </xf>
    <xf numFmtId="0" fontId="77" fillId="8" borderId="63" xfId="0" applyFont="1" applyFill="1" applyBorder="1" applyAlignment="1" applyProtection="1">
      <alignment horizontal="center" wrapText="1" readingOrder="1"/>
      <protection hidden="1"/>
    </xf>
    <xf numFmtId="0" fontId="77" fillId="8" borderId="64" xfId="0" applyFont="1" applyFill="1" applyBorder="1" applyAlignment="1" applyProtection="1">
      <alignment horizontal="center" wrapText="1" readingOrder="1"/>
      <protection hidden="1"/>
    </xf>
    <xf numFmtId="0" fontId="77" fillId="8" borderId="20" xfId="0" applyFont="1" applyFill="1" applyBorder="1" applyAlignment="1" applyProtection="1">
      <alignment horizontal="center" wrapText="1" readingOrder="1"/>
      <protection hidden="1"/>
    </xf>
    <xf numFmtId="0" fontId="77" fillId="8" borderId="0" xfId="0" applyFont="1" applyFill="1" applyAlignment="1" applyProtection="1">
      <alignment horizontal="center" wrapText="1" readingOrder="1"/>
      <protection hidden="1"/>
    </xf>
    <xf numFmtId="0" fontId="77" fillId="8" borderId="21" xfId="0" applyFont="1" applyFill="1" applyBorder="1" applyAlignment="1" applyProtection="1">
      <alignment horizontal="center" wrapText="1" readingOrder="1"/>
      <protection hidden="1"/>
    </xf>
    <xf numFmtId="0" fontId="77" fillId="8" borderId="43" xfId="0" applyFont="1" applyFill="1" applyBorder="1" applyAlignment="1" applyProtection="1">
      <alignment horizontal="center" wrapText="1" readingOrder="1"/>
      <protection hidden="1"/>
    </xf>
    <xf numFmtId="0" fontId="77" fillId="8" borderId="44" xfId="0" applyFont="1" applyFill="1" applyBorder="1" applyAlignment="1" applyProtection="1">
      <alignment horizontal="center" wrapText="1" readingOrder="1"/>
      <protection hidden="1"/>
    </xf>
    <xf numFmtId="0" fontId="77" fillId="8" borderId="45" xfId="0" applyFont="1" applyFill="1" applyBorder="1" applyAlignment="1" applyProtection="1">
      <alignment horizontal="center" wrapText="1" readingOrder="1"/>
      <protection hidden="1"/>
    </xf>
    <xf numFmtId="0" fontId="77" fillId="17" borderId="43" xfId="0" applyFont="1" applyFill="1" applyBorder="1" applyAlignment="1" applyProtection="1">
      <alignment horizontal="center" wrapText="1" readingOrder="1"/>
      <protection hidden="1"/>
    </xf>
    <xf numFmtId="0" fontId="34" fillId="4" borderId="0" xfId="0" applyFont="1" applyFill="1" applyAlignment="1" applyProtection="1">
      <alignment horizontal="left" vertical="top" wrapText="1"/>
      <protection locked="0"/>
    </xf>
    <xf numFmtId="0" fontId="0" fillId="0" borderId="0" xfId="0" applyAlignment="1">
      <alignment vertical="top"/>
    </xf>
    <xf numFmtId="0" fontId="32" fillId="0" borderId="0" xfId="0" applyFont="1" applyAlignment="1">
      <alignment vertical="top"/>
    </xf>
    <xf numFmtId="0" fontId="78" fillId="4" borderId="0" xfId="0" applyFont="1" applyFill="1" applyAlignment="1" applyProtection="1">
      <alignment vertical="center" wrapText="1"/>
      <protection locked="0"/>
    </xf>
    <xf numFmtId="0" fontId="78" fillId="4" borderId="0" xfId="0" applyFont="1" applyFill="1" applyAlignment="1" applyProtection="1">
      <alignment horizontal="left" vertical="center" wrapText="1"/>
      <protection locked="0"/>
    </xf>
    <xf numFmtId="0" fontId="77" fillId="16" borderId="0" xfId="0" applyFont="1" applyFill="1" applyAlignment="1" applyProtection="1">
      <alignment horizontal="center" wrapText="1" readingOrder="1"/>
      <protection hidden="1"/>
    </xf>
    <xf numFmtId="0" fontId="77" fillId="16" borderId="64" xfId="0" applyFont="1" applyFill="1" applyBorder="1" applyAlignment="1" applyProtection="1">
      <alignment horizontal="center" wrapText="1" readingOrder="1"/>
      <protection hidden="1"/>
    </xf>
    <xf numFmtId="0" fontId="77" fillId="16" borderId="21" xfId="0" applyFont="1" applyFill="1" applyBorder="1" applyAlignment="1" applyProtection="1">
      <alignment horizontal="center" wrapText="1" readingOrder="1"/>
      <protection hidden="1"/>
    </xf>
    <xf numFmtId="0" fontId="77" fillId="16" borderId="45" xfId="0" applyFont="1" applyFill="1" applyBorder="1" applyAlignment="1" applyProtection="1">
      <alignment horizontal="center" wrapText="1" readingOrder="1"/>
      <protection hidden="1"/>
    </xf>
    <xf numFmtId="0" fontId="46" fillId="0" borderId="77" xfId="0" applyFont="1" applyBorder="1" applyAlignment="1">
      <alignment horizontal="justify" vertical="center" wrapText="1"/>
    </xf>
    <xf numFmtId="0" fontId="47" fillId="0" borderId="13" xfId="0" applyFont="1" applyBorder="1" applyAlignment="1">
      <alignment horizontal="center" vertical="center" wrapText="1" readingOrder="1"/>
    </xf>
    <xf numFmtId="0" fontId="33" fillId="22" borderId="13" xfId="0" applyFont="1" applyFill="1" applyBorder="1" applyAlignment="1">
      <alignment horizontal="center" vertical="center" wrapText="1" readingOrder="1"/>
    </xf>
    <xf numFmtId="0" fontId="20" fillId="0" borderId="13" xfId="0" applyFont="1" applyBorder="1" applyAlignment="1">
      <alignment horizontal="center" vertical="center" wrapText="1"/>
    </xf>
    <xf numFmtId="0" fontId="46" fillId="0" borderId="77" xfId="0" applyFont="1" applyBorder="1" applyAlignment="1">
      <alignment horizontal="left" vertical="center" wrapText="1"/>
    </xf>
    <xf numFmtId="0" fontId="39" fillId="20" borderId="13" xfId="0" applyFont="1" applyFill="1" applyBorder="1" applyAlignment="1">
      <alignment horizontal="center" vertical="center"/>
    </xf>
    <xf numFmtId="0" fontId="81" fillId="3" borderId="0" xfId="0" applyFont="1" applyFill="1"/>
    <xf numFmtId="0" fontId="81" fillId="0" borderId="0" xfId="0" applyFont="1"/>
    <xf numFmtId="0" fontId="82" fillId="3" borderId="0" xfId="0" applyFont="1" applyFill="1" applyAlignment="1">
      <alignment horizontal="center" vertical="center"/>
    </xf>
    <xf numFmtId="0" fontId="82" fillId="3" borderId="0" xfId="0" applyFont="1" applyFill="1" applyAlignment="1">
      <alignment horizontal="left" vertical="center"/>
    </xf>
    <xf numFmtId="0" fontId="82" fillId="3" borderId="0" xfId="0" applyFont="1" applyFill="1"/>
    <xf numFmtId="0" fontId="83" fillId="0" borderId="0" xfId="0" applyFont="1"/>
    <xf numFmtId="0" fontId="83" fillId="24" borderId="0" xfId="0" applyFont="1" applyFill="1"/>
    <xf numFmtId="0" fontId="83" fillId="3" borderId="0" xfId="0" applyFont="1" applyFill="1"/>
    <xf numFmtId="0" fontId="22" fillId="0" borderId="0" xfId="0" applyFont="1" applyAlignment="1">
      <alignment wrapText="1"/>
    </xf>
    <xf numFmtId="0" fontId="22" fillId="0" borderId="0" xfId="0" applyFont="1" applyAlignment="1">
      <alignment horizontal="center" wrapText="1"/>
    </xf>
    <xf numFmtId="0" fontId="22" fillId="0" borderId="0" xfId="0" applyFont="1" applyProtection="1">
      <protection locked="0"/>
    </xf>
    <xf numFmtId="0" fontId="22" fillId="0" borderId="0" xfId="0" applyFont="1" applyAlignment="1" applyProtection="1">
      <alignment vertical="top"/>
      <protection locked="0"/>
    </xf>
    <xf numFmtId="0" fontId="35" fillId="3" borderId="0" xfId="0" applyFont="1" applyFill="1"/>
    <xf numFmtId="0" fontId="35" fillId="0" borderId="0" xfId="0" applyFont="1"/>
    <xf numFmtId="0" fontId="32" fillId="3" borderId="0" xfId="0" applyFont="1" applyFill="1" applyAlignment="1">
      <alignment horizontal="center" vertical="center"/>
    </xf>
    <xf numFmtId="0" fontId="32" fillId="3" borderId="0" xfId="0" applyFont="1" applyFill="1" applyAlignment="1">
      <alignment horizontal="left" vertical="center"/>
    </xf>
    <xf numFmtId="0" fontId="32" fillId="3" borderId="0" xfId="0" applyFont="1" applyFill="1"/>
    <xf numFmtId="0" fontId="87" fillId="4" borderId="8" xfId="0" applyFont="1" applyFill="1" applyBorder="1" applyAlignment="1">
      <alignment horizontal="center" vertical="center" textRotation="90" wrapText="1"/>
    </xf>
    <xf numFmtId="0" fontId="87" fillId="4" borderId="8" xfId="0" applyFont="1" applyFill="1" applyBorder="1" applyAlignment="1">
      <alignment horizontal="center" vertical="center" textRotation="90"/>
    </xf>
    <xf numFmtId="0" fontId="87" fillId="4" borderId="11" xfId="0" applyFont="1" applyFill="1" applyBorder="1" applyAlignment="1">
      <alignment horizontal="center" vertical="center" textRotation="90" wrapText="1"/>
    </xf>
    <xf numFmtId="0" fontId="87" fillId="3" borderId="0" xfId="0" applyFont="1" applyFill="1" applyAlignment="1">
      <alignment horizontal="center" vertical="center"/>
    </xf>
    <xf numFmtId="0" fontId="87" fillId="2" borderId="0" xfId="0" applyFont="1" applyFill="1" applyAlignment="1">
      <alignment horizontal="center" vertical="center"/>
    </xf>
    <xf numFmtId="0" fontId="32" fillId="0" borderId="13" xfId="0" applyFont="1" applyBorder="1" applyAlignment="1">
      <alignment horizontal="center" vertical="center" wrapText="1"/>
    </xf>
    <xf numFmtId="9" fontId="32" fillId="0" borderId="13" xfId="0" applyNumberFormat="1" applyFont="1" applyBorder="1" applyAlignment="1">
      <alignment horizontal="center" vertical="center" wrapText="1"/>
    </xf>
    <xf numFmtId="0" fontId="32" fillId="0" borderId="13" xfId="0" applyFont="1" applyBorder="1" applyAlignment="1">
      <alignment vertical="center" wrapText="1"/>
    </xf>
    <xf numFmtId="0" fontId="32" fillId="11" borderId="13" xfId="0" applyFont="1" applyFill="1" applyBorder="1" applyAlignment="1">
      <alignment horizontal="center" vertical="center"/>
    </xf>
    <xf numFmtId="0" fontId="32" fillId="0" borderId="13" xfId="0" applyFont="1" applyBorder="1" applyAlignment="1">
      <alignment horizontal="center" vertical="center"/>
    </xf>
    <xf numFmtId="0" fontId="32" fillId="11" borderId="13" xfId="0" applyFont="1" applyFill="1" applyBorder="1" applyAlignment="1">
      <alignment horizontal="center" vertical="center" wrapText="1"/>
    </xf>
    <xf numFmtId="0" fontId="32" fillId="8" borderId="13" xfId="0" applyFont="1" applyFill="1" applyBorder="1" applyAlignment="1">
      <alignment horizontal="center" vertical="center" wrapText="1"/>
    </xf>
    <xf numFmtId="0" fontId="88" fillId="0" borderId="13" xfId="0" applyFont="1" applyBorder="1" applyAlignment="1" applyProtection="1">
      <alignment horizontal="justify" vertical="center" wrapText="1"/>
      <protection locked="0"/>
    </xf>
    <xf numFmtId="0" fontId="32" fillId="0" borderId="13" xfId="0" applyFont="1" applyBorder="1" applyAlignment="1">
      <alignment horizontal="justify" vertical="center" wrapText="1"/>
    </xf>
    <xf numFmtId="0" fontId="32" fillId="0" borderId="0" xfId="0" applyFont="1" applyAlignment="1">
      <alignment horizontal="justify" vertical="center"/>
    </xf>
    <xf numFmtId="164" fontId="33" fillId="19" borderId="0" xfId="0" applyNumberFormat="1" applyFont="1" applyFill="1" applyAlignment="1" applyProtection="1">
      <alignment horizontal="center" vertical="center" wrapText="1"/>
      <protection locked="0"/>
    </xf>
    <xf numFmtId="0" fontId="33" fillId="19" borderId="0" xfId="0" applyFont="1" applyFill="1" applyAlignment="1" applyProtection="1">
      <alignment horizontal="center" vertical="top" wrapText="1"/>
      <protection locked="0"/>
    </xf>
    <xf numFmtId="0" fontId="49" fillId="0" borderId="0" xfId="0" applyFont="1" applyAlignment="1">
      <alignment horizontal="center" wrapText="1"/>
    </xf>
    <xf numFmtId="0" fontId="36" fillId="0" borderId="0" xfId="0" applyFont="1" applyAlignment="1">
      <alignment horizontal="center"/>
    </xf>
    <xf numFmtId="0" fontId="33" fillId="19" borderId="0" xfId="0" applyFont="1" applyFill="1" applyAlignment="1" applyProtection="1">
      <alignment horizontal="center" vertical="center"/>
      <protection locked="0"/>
    </xf>
    <xf numFmtId="0" fontId="33" fillId="19" borderId="0" xfId="0" applyFont="1" applyFill="1" applyAlignment="1" applyProtection="1">
      <alignment horizontal="left" vertical="center" wrapText="1"/>
      <protection locked="0"/>
    </xf>
    <xf numFmtId="0" fontId="33" fillId="19" borderId="0" xfId="0" applyFont="1" applyFill="1" applyAlignment="1" applyProtection="1">
      <alignment horizontal="center" vertical="center" wrapText="1"/>
      <protection locked="0"/>
    </xf>
    <xf numFmtId="0" fontId="45" fillId="4" borderId="13" xfId="0" applyFont="1" applyFill="1" applyBorder="1" applyAlignment="1">
      <alignment horizontal="center" vertical="top" wrapText="1" readingOrder="1"/>
    </xf>
    <xf numFmtId="0" fontId="43" fillId="0" borderId="0" xfId="0" applyFont="1" applyAlignment="1" applyProtection="1">
      <alignment horizontal="center" vertical="center"/>
      <protection locked="0"/>
    </xf>
    <xf numFmtId="0" fontId="34" fillId="20" borderId="0" xfId="0" applyFont="1" applyFill="1" applyAlignment="1" applyProtection="1">
      <alignment horizontal="center" vertical="center"/>
      <protection locked="0"/>
    </xf>
    <xf numFmtId="0" fontId="34" fillId="19" borderId="0" xfId="0" applyFont="1" applyFill="1" applyAlignment="1" applyProtection="1">
      <alignment horizontal="center" vertical="center" wrapText="1"/>
      <protection locked="0"/>
    </xf>
    <xf numFmtId="0" fontId="34" fillId="19" borderId="23" xfId="0" applyFont="1" applyFill="1" applyBorder="1" applyAlignment="1" applyProtection="1">
      <alignment horizontal="center" vertical="center" wrapText="1"/>
      <protection locked="0"/>
    </xf>
    <xf numFmtId="0" fontId="37" fillId="0" borderId="0" xfId="0" applyFont="1" applyAlignment="1">
      <alignment horizontal="center" wrapText="1"/>
    </xf>
    <xf numFmtId="0" fontId="38" fillId="0" borderId="0" xfId="0" applyFont="1" applyAlignment="1">
      <alignment horizontal="center"/>
    </xf>
    <xf numFmtId="0" fontId="39" fillId="4" borderId="74" xfId="0" applyFont="1" applyFill="1" applyBorder="1" applyAlignment="1">
      <alignment horizontal="center"/>
    </xf>
    <xf numFmtId="0" fontId="39" fillId="4" borderId="75" xfId="0" applyFont="1" applyFill="1" applyBorder="1" applyAlignment="1">
      <alignment horizontal="center"/>
    </xf>
    <xf numFmtId="0" fontId="39" fillId="4" borderId="76" xfId="0" applyFont="1" applyFill="1" applyBorder="1" applyAlignment="1">
      <alignment horizontal="center"/>
    </xf>
    <xf numFmtId="0" fontId="40" fillId="5" borderId="77" xfId="0" applyFont="1" applyFill="1" applyBorder="1" applyAlignment="1">
      <alignment horizontal="center" vertical="center" wrapText="1"/>
    </xf>
    <xf numFmtId="0" fontId="40" fillId="5" borderId="55" xfId="0" applyFont="1" applyFill="1" applyBorder="1" applyAlignment="1">
      <alignment horizontal="center" vertical="center" wrapText="1"/>
    </xf>
    <xf numFmtId="0" fontId="40" fillId="5" borderId="74" xfId="0" applyFont="1" applyFill="1" applyBorder="1" applyAlignment="1">
      <alignment horizontal="center" vertical="center"/>
    </xf>
    <xf numFmtId="0" fontId="40" fillId="5" borderId="75" xfId="0" applyFont="1" applyFill="1" applyBorder="1" applyAlignment="1">
      <alignment horizontal="center" vertical="center"/>
    </xf>
    <xf numFmtId="0" fontId="40" fillId="5" borderId="76" xfId="0" applyFont="1" applyFill="1" applyBorder="1" applyAlignment="1">
      <alignment horizontal="center" vertical="center"/>
    </xf>
    <xf numFmtId="0" fontId="7" fillId="3" borderId="43" xfId="1" applyFont="1" applyFill="1" applyBorder="1" applyAlignment="1">
      <alignment horizontal="left" vertical="top" wrapText="1"/>
    </xf>
    <xf numFmtId="0" fontId="7" fillId="3" borderId="44" xfId="1" applyFont="1" applyFill="1" applyBorder="1" applyAlignment="1">
      <alignment horizontal="left" vertical="top" wrapText="1"/>
    </xf>
    <xf numFmtId="0" fontId="7" fillId="3" borderId="45" xfId="1" applyFont="1" applyFill="1" applyBorder="1" applyAlignment="1">
      <alignment horizontal="left" vertical="top" wrapText="1"/>
    </xf>
    <xf numFmtId="0" fontId="7" fillId="3" borderId="20" xfId="1" applyFont="1" applyFill="1" applyBorder="1" applyAlignment="1">
      <alignment horizontal="left" vertical="top" wrapText="1"/>
    </xf>
    <xf numFmtId="0" fontId="7" fillId="3" borderId="0" xfId="1" applyFont="1" applyFill="1" applyAlignment="1">
      <alignment horizontal="left" vertical="top" wrapText="1"/>
    </xf>
    <xf numFmtId="0" fontId="7" fillId="3" borderId="21" xfId="1" applyFont="1" applyFill="1" applyBorder="1" applyAlignment="1">
      <alignment horizontal="left" vertical="top" wrapText="1"/>
    </xf>
    <xf numFmtId="0" fontId="13" fillId="3" borderId="37" xfId="0" applyFont="1" applyFill="1" applyBorder="1" applyAlignment="1">
      <alignment horizontal="left" vertical="center" wrapText="1"/>
    </xf>
    <xf numFmtId="0" fontId="13" fillId="3" borderId="38" xfId="0" applyFont="1" applyFill="1" applyBorder="1" applyAlignment="1">
      <alignment horizontal="left" vertical="center" wrapText="1"/>
    </xf>
    <xf numFmtId="0" fontId="14" fillId="3" borderId="35" xfId="1" applyFont="1" applyFill="1" applyBorder="1" applyAlignment="1">
      <alignment horizontal="justify" vertical="center" wrapText="1"/>
    </xf>
    <xf numFmtId="0" fontId="14" fillId="3" borderId="36" xfId="1" applyFont="1" applyFill="1" applyBorder="1" applyAlignment="1">
      <alignment horizontal="justify" vertical="center" wrapText="1"/>
    </xf>
    <xf numFmtId="0" fontId="13" fillId="3" borderId="39" xfId="0" applyFont="1" applyFill="1" applyBorder="1" applyAlignment="1">
      <alignment horizontal="left" vertical="center" wrapText="1"/>
    </xf>
    <xf numFmtId="0" fontId="13" fillId="3" borderId="40" xfId="0" applyFont="1" applyFill="1" applyBorder="1" applyAlignment="1">
      <alignment horizontal="left" vertical="center" wrapText="1"/>
    </xf>
    <xf numFmtId="0" fontId="14" fillId="3" borderId="41" xfId="0" applyFont="1" applyFill="1" applyBorder="1" applyAlignment="1">
      <alignment horizontal="justify" vertical="center" wrapText="1"/>
    </xf>
    <xf numFmtId="0" fontId="14" fillId="3" borderId="42" xfId="0" applyFont="1" applyFill="1" applyBorder="1" applyAlignment="1">
      <alignment horizontal="justify" vertical="center" wrapText="1"/>
    </xf>
    <xf numFmtId="0" fontId="13" fillId="3" borderId="33" xfId="0" applyFont="1" applyFill="1" applyBorder="1" applyAlignment="1">
      <alignment horizontal="left" vertical="center" wrapText="1"/>
    </xf>
    <xf numFmtId="0" fontId="13" fillId="3" borderId="34" xfId="0" applyFont="1" applyFill="1" applyBorder="1" applyAlignment="1">
      <alignment horizontal="left" vertical="center" wrapText="1"/>
    </xf>
    <xf numFmtId="0" fontId="13" fillId="3" borderId="29" xfId="2" applyFont="1" applyFill="1" applyBorder="1" applyAlignment="1">
      <alignment horizontal="left" vertical="top" wrapText="1" readingOrder="1"/>
    </xf>
    <xf numFmtId="0" fontId="13" fillId="3" borderId="30" xfId="2" applyFont="1" applyFill="1" applyBorder="1" applyAlignment="1">
      <alignment horizontal="left" vertical="top" wrapText="1" readingOrder="1"/>
    </xf>
    <xf numFmtId="0" fontId="14" fillId="3" borderId="31" xfId="1" applyFont="1" applyFill="1" applyBorder="1" applyAlignment="1">
      <alignment horizontal="justify" vertical="center" wrapText="1"/>
    </xf>
    <xf numFmtId="0" fontId="14" fillId="3" borderId="32" xfId="1" applyFont="1" applyFill="1" applyBorder="1" applyAlignment="1">
      <alignment horizontal="justify" vertical="center" wrapText="1"/>
    </xf>
    <xf numFmtId="0" fontId="16" fillId="4" borderId="25" xfId="2" applyFont="1" applyFill="1" applyBorder="1" applyAlignment="1">
      <alignment horizontal="center" vertical="center" wrapText="1"/>
    </xf>
    <xf numFmtId="0" fontId="16" fillId="4" borderId="26" xfId="2" applyFont="1" applyFill="1" applyBorder="1" applyAlignment="1">
      <alignment horizontal="center" vertical="center" wrapText="1"/>
    </xf>
    <xf numFmtId="0" fontId="16" fillId="4" borderId="27" xfId="1" applyFont="1" applyFill="1" applyBorder="1" applyAlignment="1">
      <alignment horizontal="center" vertical="center"/>
    </xf>
    <xf numFmtId="0" fontId="16" fillId="4" borderId="28" xfId="1" applyFont="1" applyFill="1" applyBorder="1" applyAlignment="1">
      <alignment horizontal="center" vertical="center"/>
    </xf>
    <xf numFmtId="0" fontId="3" fillId="4" borderId="14"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3" fillId="4" borderId="16" xfId="1" applyFont="1" applyFill="1" applyBorder="1" applyAlignment="1">
      <alignment horizontal="center" vertical="center" wrapText="1"/>
    </xf>
    <xf numFmtId="0" fontId="8" fillId="3" borderId="17" xfId="1" quotePrefix="1" applyFont="1" applyFill="1" applyBorder="1" applyAlignment="1">
      <alignment horizontal="left" vertical="top" wrapText="1"/>
    </xf>
    <xf numFmtId="0" fontId="9" fillId="3" borderId="18" xfId="1" quotePrefix="1" applyFont="1" applyFill="1" applyBorder="1" applyAlignment="1">
      <alignment horizontal="left" vertical="top" wrapText="1"/>
    </xf>
    <xf numFmtId="0" fontId="9" fillId="3" borderId="19" xfId="1" quotePrefix="1" applyFont="1" applyFill="1" applyBorder="1" applyAlignment="1">
      <alignment horizontal="left" vertical="top" wrapText="1"/>
    </xf>
    <xf numFmtId="0" fontId="10" fillId="3" borderId="22" xfId="1" quotePrefix="1" applyFont="1" applyFill="1" applyBorder="1" applyAlignment="1">
      <alignment horizontal="justify" vertical="center" wrapText="1"/>
    </xf>
    <xf numFmtId="0" fontId="10" fillId="3" borderId="23" xfId="1" quotePrefix="1" applyFont="1" applyFill="1" applyBorder="1" applyAlignment="1">
      <alignment horizontal="justify" vertical="center" wrapText="1"/>
    </xf>
    <xf numFmtId="0" fontId="10" fillId="3" borderId="24" xfId="1" quotePrefix="1" applyFont="1" applyFill="1" applyBorder="1" applyAlignment="1">
      <alignment horizontal="justify" vertical="center" wrapText="1"/>
    </xf>
    <xf numFmtId="0" fontId="7" fillId="0" borderId="20" xfId="1" quotePrefix="1" applyFont="1" applyBorder="1" applyAlignment="1">
      <alignment horizontal="left" vertical="top" wrapText="1"/>
    </xf>
    <xf numFmtId="0" fontId="7" fillId="0" borderId="0" xfId="1" quotePrefix="1" applyFont="1" applyAlignment="1">
      <alignment horizontal="left" vertical="top" wrapText="1"/>
    </xf>
    <xf numFmtId="0" fontId="7" fillId="0" borderId="21" xfId="1" quotePrefix="1" applyFont="1" applyBorder="1" applyAlignment="1">
      <alignment horizontal="left" vertical="top" wrapText="1"/>
    </xf>
    <xf numFmtId="9" fontId="32" fillId="0" borderId="77" xfId="0" applyNumberFormat="1" applyFont="1" applyBorder="1" applyAlignment="1">
      <alignment horizontal="center" vertical="center" wrapText="1"/>
    </xf>
    <xf numFmtId="9" fontId="32" fillId="0" borderId="73" xfId="0" applyNumberFormat="1" applyFont="1" applyBorder="1" applyAlignment="1">
      <alignment horizontal="center" vertical="center" wrapText="1"/>
    </xf>
    <xf numFmtId="9" fontId="32" fillId="0" borderId="55" xfId="0"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73" xfId="0" applyFont="1" applyBorder="1" applyAlignment="1">
      <alignment horizontal="center" vertical="center" wrapText="1"/>
    </xf>
    <xf numFmtId="0" fontId="32" fillId="0" borderId="5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9" fontId="32" fillId="0" borderId="13" xfId="0" applyNumberFormat="1" applyFont="1" applyBorder="1" applyAlignment="1">
      <alignment horizontal="center" vertical="center" wrapText="1"/>
    </xf>
    <xf numFmtId="0" fontId="32" fillId="0" borderId="13" xfId="0" applyFont="1" applyBorder="1" applyAlignment="1">
      <alignment horizontal="center"/>
    </xf>
    <xf numFmtId="0" fontId="87" fillId="4" borderId="8" xfId="0" applyFont="1" applyFill="1" applyBorder="1" applyAlignment="1">
      <alignment horizontal="center" vertical="center"/>
    </xf>
    <xf numFmtId="0" fontId="87" fillId="4" borderId="11" xfId="0" applyFont="1" applyFill="1" applyBorder="1" applyAlignment="1">
      <alignment horizontal="center" vertical="center"/>
    </xf>
    <xf numFmtId="0" fontId="32" fillId="0" borderId="13" xfId="0" applyFont="1" applyBorder="1" applyAlignment="1">
      <alignment horizontal="left" vertical="center" wrapText="1"/>
    </xf>
    <xf numFmtId="0" fontId="32" fillId="0" borderId="77" xfId="0" applyFont="1" applyBorder="1" applyAlignment="1">
      <alignment horizontal="left" vertical="center" wrapText="1"/>
    </xf>
    <xf numFmtId="0" fontId="32" fillId="0" borderId="73" xfId="0" applyFont="1" applyBorder="1" applyAlignment="1">
      <alignment horizontal="left" vertical="center" wrapText="1"/>
    </xf>
    <xf numFmtId="0" fontId="32" fillId="0" borderId="55" xfId="0" applyFont="1" applyBorder="1" applyAlignment="1">
      <alignment horizontal="left" vertical="center" wrapText="1"/>
    </xf>
    <xf numFmtId="0" fontId="87" fillId="4" borderId="8" xfId="0" applyFont="1" applyFill="1" applyBorder="1" applyAlignment="1">
      <alignment horizontal="center" vertical="center" wrapText="1"/>
    </xf>
    <xf numFmtId="0" fontId="87" fillId="4" borderId="11" xfId="0" applyFont="1" applyFill="1" applyBorder="1" applyAlignment="1">
      <alignment horizontal="center" vertical="center" wrapText="1"/>
    </xf>
    <xf numFmtId="0" fontId="87" fillId="4" borderId="12" xfId="0" applyFont="1" applyFill="1" applyBorder="1" applyAlignment="1">
      <alignment horizontal="center" vertical="center"/>
    </xf>
    <xf numFmtId="0" fontId="87" fillId="4" borderId="9" xfId="0" applyFont="1" applyFill="1" applyBorder="1" applyAlignment="1">
      <alignment horizontal="center" vertical="center" wrapText="1"/>
    </xf>
    <xf numFmtId="0" fontId="87" fillId="4" borderId="5" xfId="0" applyFont="1" applyFill="1" applyBorder="1" applyAlignment="1">
      <alignment horizontal="center" vertical="center" wrapText="1"/>
    </xf>
    <xf numFmtId="0" fontId="87" fillId="4" borderId="1" xfId="0" applyFont="1" applyFill="1" applyBorder="1" applyAlignment="1">
      <alignment horizontal="center" vertical="center" wrapText="1"/>
    </xf>
    <xf numFmtId="0" fontId="87" fillId="4" borderId="9" xfId="0" applyFont="1" applyFill="1" applyBorder="1" applyAlignment="1">
      <alignment horizontal="center" vertical="center" textRotation="90" wrapText="1"/>
    </xf>
    <xf numFmtId="0" fontId="87" fillId="4" borderId="8" xfId="0" applyFont="1" applyFill="1" applyBorder="1" applyAlignment="1">
      <alignment horizontal="center" vertical="center" textRotation="90" wrapText="1"/>
    </xf>
    <xf numFmtId="0" fontId="87" fillId="4" borderId="11" xfId="0" applyFont="1" applyFill="1" applyBorder="1" applyAlignment="1">
      <alignment horizontal="center" vertical="center" textRotation="90" wrapText="1"/>
    </xf>
    <xf numFmtId="0" fontId="87" fillId="4" borderId="10" xfId="0" applyFont="1" applyFill="1" applyBorder="1" applyAlignment="1">
      <alignment horizontal="center" vertical="center" wrapText="1"/>
    </xf>
    <xf numFmtId="0" fontId="87" fillId="4" borderId="8" xfId="0" applyFont="1" applyFill="1" applyBorder="1" applyAlignment="1">
      <alignment horizontal="center" vertical="center" textRotation="1"/>
    </xf>
    <xf numFmtId="0" fontId="87" fillId="4" borderId="11" xfId="0" applyFont="1" applyFill="1" applyBorder="1" applyAlignment="1">
      <alignment horizontal="center" vertical="center" textRotation="1"/>
    </xf>
    <xf numFmtId="0" fontId="87" fillId="4" borderId="9" xfId="0" applyFont="1" applyFill="1" applyBorder="1" applyAlignment="1">
      <alignment horizontal="center" vertical="center"/>
    </xf>
    <xf numFmtId="0" fontId="87" fillId="4" borderId="10" xfId="0" applyFont="1" applyFill="1" applyBorder="1" applyAlignment="1">
      <alignment horizontal="center" vertical="center"/>
    </xf>
    <xf numFmtId="0" fontId="87" fillId="4" borderId="5" xfId="0" applyFont="1" applyFill="1" applyBorder="1" applyAlignment="1">
      <alignment horizontal="center" vertical="center"/>
    </xf>
    <xf numFmtId="0" fontId="87" fillId="4" borderId="7" xfId="0" applyFont="1" applyFill="1" applyBorder="1" applyAlignment="1">
      <alignment horizontal="center" vertical="center"/>
    </xf>
    <xf numFmtId="0" fontId="87" fillId="4" borderId="6" xfId="0" applyFont="1" applyFill="1" applyBorder="1" applyAlignment="1">
      <alignment horizontal="center" vertical="center"/>
    </xf>
    <xf numFmtId="0" fontId="85" fillId="4" borderId="2" xfId="0" applyFont="1" applyFill="1" applyBorder="1" applyAlignment="1">
      <alignment horizontal="center" vertical="center"/>
    </xf>
    <xf numFmtId="0" fontId="85" fillId="4" borderId="0" xfId="0" applyFont="1" applyFill="1" applyAlignment="1">
      <alignment horizontal="center" vertical="center"/>
    </xf>
    <xf numFmtId="0" fontId="5" fillId="3" borderId="13" xfId="0" applyFont="1" applyFill="1" applyBorder="1" applyAlignment="1">
      <alignment horizontal="center" vertical="center"/>
    </xf>
    <xf numFmtId="0" fontId="86" fillId="4" borderId="5" xfId="0" applyFont="1" applyFill="1" applyBorder="1" applyAlignment="1">
      <alignment horizontal="left" vertical="center"/>
    </xf>
    <xf numFmtId="0" fontId="86" fillId="4" borderId="7" xfId="0" applyFont="1" applyFill="1" applyBorder="1" applyAlignment="1">
      <alignment horizontal="left" vertical="center"/>
    </xf>
    <xf numFmtId="0" fontId="86" fillId="4" borderId="6" xfId="0" applyFont="1" applyFill="1" applyBorder="1" applyAlignment="1">
      <alignment horizontal="left" vertical="center"/>
    </xf>
    <xf numFmtId="0" fontId="72" fillId="3" borderId="5" xfId="0" applyFont="1" applyFill="1" applyBorder="1" applyAlignment="1" applyProtection="1">
      <alignment horizontal="left" vertical="center"/>
      <protection locked="0"/>
    </xf>
    <xf numFmtId="0" fontId="72" fillId="3" borderId="7" xfId="0" applyFont="1" applyFill="1" applyBorder="1" applyAlignment="1" applyProtection="1">
      <alignment horizontal="left" vertical="center"/>
      <protection locked="0"/>
    </xf>
    <xf numFmtId="0" fontId="72" fillId="3" borderId="6" xfId="0" applyFont="1" applyFill="1" applyBorder="1" applyAlignment="1" applyProtection="1">
      <alignment horizontal="left" vertical="center"/>
      <protection locked="0"/>
    </xf>
    <xf numFmtId="0" fontId="32" fillId="3" borderId="0" xfId="0" applyFont="1" applyFill="1" applyAlignment="1">
      <alignment horizontal="left" vertical="center"/>
    </xf>
    <xf numFmtId="0" fontId="84" fillId="3" borderId="1" xfId="0" applyFont="1" applyFill="1" applyBorder="1" applyAlignment="1">
      <alignment horizontal="center" vertical="center"/>
    </xf>
    <xf numFmtId="0" fontId="84" fillId="3" borderId="2" xfId="0" applyFont="1" applyFill="1" applyBorder="1" applyAlignment="1">
      <alignment horizontal="center" vertical="center"/>
    </xf>
    <xf numFmtId="0" fontId="84" fillId="3" borderId="3" xfId="0" applyFont="1" applyFill="1" applyBorder="1" applyAlignment="1">
      <alignment horizontal="center" vertical="center"/>
    </xf>
    <xf numFmtId="0" fontId="84" fillId="3" borderId="4" xfId="0" applyFont="1" applyFill="1" applyBorder="1" applyAlignment="1">
      <alignment horizontal="center" vertical="center"/>
    </xf>
    <xf numFmtId="0" fontId="72" fillId="3" borderId="5" xfId="0" applyFont="1" applyFill="1" applyBorder="1" applyAlignment="1" applyProtection="1">
      <alignment horizontal="left" vertical="center" wrapText="1"/>
      <protection locked="0"/>
    </xf>
    <xf numFmtId="0" fontId="72" fillId="3" borderId="7" xfId="0" applyFont="1" applyFill="1" applyBorder="1" applyAlignment="1" applyProtection="1">
      <alignment horizontal="left" vertical="center" wrapText="1"/>
      <protection locked="0"/>
    </xf>
    <xf numFmtId="0" fontId="72" fillId="3" borderId="6" xfId="0" applyFont="1" applyFill="1" applyBorder="1" applyAlignment="1" applyProtection="1">
      <alignment horizontal="left" vertical="center" wrapText="1"/>
      <protection locked="0"/>
    </xf>
    <xf numFmtId="0" fontId="87" fillId="4" borderId="81" xfId="0" applyFont="1" applyFill="1" applyBorder="1" applyAlignment="1">
      <alignment horizontal="center" vertical="center"/>
    </xf>
    <xf numFmtId="0" fontId="88" fillId="0" borderId="13" xfId="0" applyFont="1" applyBorder="1" applyAlignment="1">
      <alignment horizontal="left" vertical="center" wrapText="1"/>
    </xf>
    <xf numFmtId="1" fontId="54" fillId="0" borderId="92" xfId="0" applyNumberFormat="1" applyFont="1" applyFill="1" applyBorder="1" applyAlignment="1" applyProtection="1">
      <alignment horizontal="center" vertical="center" wrapText="1"/>
      <protection locked="0"/>
    </xf>
    <xf numFmtId="0" fontId="0" fillId="0" borderId="73" xfId="0" applyFill="1" applyBorder="1" applyAlignment="1">
      <alignment horizontal="center" vertical="center" wrapText="1"/>
    </xf>
    <xf numFmtId="0" fontId="0" fillId="0" borderId="95" xfId="0" applyFill="1" applyBorder="1" applyAlignment="1">
      <alignment horizontal="center" vertical="center" wrapText="1"/>
    </xf>
    <xf numFmtId="1" fontId="54" fillId="0" borderId="92" xfId="0" applyNumberFormat="1" applyFont="1" applyBorder="1" applyAlignment="1" applyProtection="1">
      <alignment horizontal="center" vertical="center" wrapText="1"/>
      <protection locked="0"/>
    </xf>
    <xf numFmtId="0" fontId="0" fillId="0" borderId="73" xfId="0" applyBorder="1" applyAlignment="1">
      <alignment horizontal="center" vertical="center" wrapText="1"/>
    </xf>
    <xf numFmtId="0" fontId="0" fillId="0" borderId="95" xfId="0" applyBorder="1" applyAlignment="1">
      <alignment horizontal="center" vertical="center" wrapText="1"/>
    </xf>
    <xf numFmtId="0" fontId="22" fillId="0" borderId="92" xfId="0" applyFont="1" applyBorder="1" applyAlignment="1">
      <alignment horizontal="center" vertical="center"/>
    </xf>
    <xf numFmtId="0" fontId="22" fillId="0" borderId="73" xfId="0" applyFont="1" applyBorder="1" applyAlignment="1">
      <alignment horizontal="center" vertical="center"/>
    </xf>
    <xf numFmtId="0" fontId="22" fillId="0" borderId="95" xfId="0" applyFont="1" applyBorder="1" applyAlignment="1">
      <alignment horizontal="center" vertical="center"/>
    </xf>
    <xf numFmtId="14" fontId="22" fillId="0" borderId="92" xfId="0" applyNumberFormat="1" applyFont="1" applyBorder="1" applyAlignment="1">
      <alignment horizontal="center" vertical="center"/>
    </xf>
    <xf numFmtId="0" fontId="22" fillId="6" borderId="92" xfId="0" applyFont="1" applyFill="1" applyBorder="1" applyAlignment="1">
      <alignment horizontal="justify" vertical="center" wrapText="1"/>
    </xf>
    <xf numFmtId="0" fontId="22" fillId="6" borderId="73" xfId="0" applyFont="1" applyFill="1" applyBorder="1" applyAlignment="1">
      <alignment horizontal="justify" vertical="center" wrapText="1"/>
    </xf>
    <xf numFmtId="0" fontId="22" fillId="6" borderId="95" xfId="0" applyFont="1" applyFill="1" applyBorder="1" applyAlignment="1">
      <alignment horizontal="justify" vertical="center" wrapText="1"/>
    </xf>
    <xf numFmtId="0" fontId="22" fillId="0" borderId="8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60" xfId="0" applyFont="1" applyBorder="1" applyAlignment="1" applyProtection="1">
      <alignment horizontal="center" vertical="center"/>
      <protection locked="0"/>
    </xf>
    <xf numFmtId="1" fontId="54" fillId="0" borderId="82" xfId="0" applyNumberFormat="1" applyFont="1" applyBorder="1" applyAlignment="1">
      <alignment horizontal="center" vertical="center"/>
    </xf>
    <xf numFmtId="0" fontId="54" fillId="0" borderId="13" xfId="0" applyFont="1" applyBorder="1" applyAlignment="1">
      <alignment horizontal="center" vertical="center"/>
    </xf>
    <xf numFmtId="0" fontId="54" fillId="0" borderId="60" xfId="0" applyFont="1" applyBorder="1" applyAlignment="1">
      <alignment horizontal="center" vertical="center"/>
    </xf>
    <xf numFmtId="0" fontId="22" fillId="0" borderId="92"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22" fillId="0" borderId="95" xfId="0" applyFont="1" applyBorder="1" applyAlignment="1" applyProtection="1">
      <alignment horizontal="center" vertical="center"/>
      <protection locked="0"/>
    </xf>
    <xf numFmtId="1" fontId="54" fillId="0" borderId="91" xfId="0" applyNumberFormat="1" applyFont="1" applyBorder="1" applyAlignment="1" applyProtection="1">
      <alignment horizontal="center" vertical="center" wrapText="1"/>
      <protection locked="0"/>
    </xf>
    <xf numFmtId="1" fontId="54" fillId="0" borderId="93" xfId="0" applyNumberFormat="1" applyFont="1" applyBorder="1" applyAlignment="1" applyProtection="1">
      <alignment horizontal="center" vertical="center" wrapText="1"/>
      <protection locked="0"/>
    </xf>
    <xf numFmtId="1" fontId="54" fillId="0" borderId="94" xfId="0" applyNumberFormat="1" applyFont="1" applyBorder="1" applyAlignment="1" applyProtection="1">
      <alignment horizontal="center" vertical="center" wrapText="1"/>
      <protection locked="0"/>
    </xf>
    <xf numFmtId="0" fontId="54" fillId="0" borderId="92" xfId="0" applyFont="1" applyBorder="1" applyAlignment="1" applyProtection="1">
      <alignment horizontal="left" vertical="center" wrapText="1"/>
      <protection locked="0"/>
    </xf>
    <xf numFmtId="0" fontId="54" fillId="0" borderId="73" xfId="0" applyFont="1" applyBorder="1" applyAlignment="1" applyProtection="1">
      <alignment horizontal="left" vertical="center" wrapText="1"/>
      <protection locked="0"/>
    </xf>
    <xf numFmtId="0" fontId="54" fillId="0" borderId="95" xfId="0" applyFont="1" applyBorder="1" applyAlignment="1" applyProtection="1">
      <alignment horizontal="left" vertical="center" wrapText="1"/>
      <protection locked="0"/>
    </xf>
    <xf numFmtId="0" fontId="54" fillId="0" borderId="92" xfId="0" applyFont="1" applyBorder="1" applyAlignment="1" applyProtection="1">
      <alignment horizontal="center" vertical="center" wrapText="1"/>
      <protection locked="0"/>
    </xf>
    <xf numFmtId="0" fontId="54" fillId="0" borderId="73" xfId="0" applyFont="1" applyBorder="1" applyAlignment="1" applyProtection="1">
      <alignment horizontal="center" vertical="center" wrapText="1"/>
      <protection locked="0"/>
    </xf>
    <xf numFmtId="0" fontId="54" fillId="0" borderId="95" xfId="0" applyFont="1" applyBorder="1" applyAlignment="1" applyProtection="1">
      <alignment horizontal="center" vertical="center" wrapText="1"/>
      <protection locked="0"/>
    </xf>
    <xf numFmtId="0" fontId="54" fillId="0" borderId="92" xfId="0" applyFont="1" applyBorder="1" applyAlignment="1" applyProtection="1">
      <alignment horizontal="center" vertical="center"/>
      <protection locked="0"/>
    </xf>
    <xf numFmtId="0" fontId="54" fillId="0" borderId="73" xfId="0" applyFont="1" applyBorder="1" applyAlignment="1" applyProtection="1">
      <alignment horizontal="center" vertical="center"/>
      <protection locked="0"/>
    </xf>
    <xf numFmtId="0" fontId="54" fillId="0" borderId="95" xfId="0" applyFont="1" applyBorder="1" applyAlignment="1" applyProtection="1">
      <alignment horizontal="center" vertical="center"/>
      <protection locked="0"/>
    </xf>
    <xf numFmtId="0" fontId="54" fillId="0" borderId="82" xfId="0" applyFont="1" applyBorder="1" applyAlignment="1" applyProtection="1">
      <alignment horizontal="center" vertical="center"/>
      <protection locked="0"/>
    </xf>
    <xf numFmtId="0" fontId="54" fillId="0" borderId="13" xfId="0" applyFont="1" applyBorder="1" applyAlignment="1" applyProtection="1">
      <alignment horizontal="center" vertical="center"/>
      <protection locked="0"/>
    </xf>
    <xf numFmtId="0" fontId="54" fillId="0" borderId="60" xfId="0" applyFont="1" applyBorder="1" applyAlignment="1" applyProtection="1">
      <alignment horizontal="center" vertical="center"/>
      <protection locked="0"/>
    </xf>
    <xf numFmtId="0" fontId="22" fillId="6" borderId="92" xfId="0" applyFont="1" applyFill="1" applyBorder="1" applyAlignment="1">
      <alignment horizontal="justify" vertical="center"/>
    </xf>
    <xf numFmtId="0" fontId="22" fillId="6" borderId="73" xfId="0" applyFont="1" applyFill="1" applyBorder="1" applyAlignment="1">
      <alignment horizontal="justify" vertical="center"/>
    </xf>
    <xf numFmtId="0" fontId="22" fillId="6" borderId="95" xfId="0" applyFont="1" applyFill="1" applyBorder="1" applyAlignment="1">
      <alignment horizontal="justify" vertical="center"/>
    </xf>
    <xf numFmtId="0" fontId="51" fillId="24" borderId="96" xfId="0" applyFont="1" applyFill="1" applyBorder="1" applyAlignment="1">
      <alignment horizontal="center"/>
    </xf>
    <xf numFmtId="0" fontId="51" fillId="24" borderId="97" xfId="0" applyFont="1" applyFill="1" applyBorder="1" applyAlignment="1">
      <alignment horizontal="center"/>
    </xf>
    <xf numFmtId="0" fontId="54" fillId="0" borderId="92" xfId="0" applyFont="1" applyFill="1" applyBorder="1" applyAlignment="1" applyProtection="1">
      <alignment horizontal="left" vertical="center" wrapText="1"/>
      <protection locked="0"/>
    </xf>
    <xf numFmtId="0" fontId="54" fillId="0" borderId="73" xfId="0" applyFont="1" applyFill="1" applyBorder="1" applyAlignment="1" applyProtection="1">
      <alignment horizontal="left" vertical="center" wrapText="1"/>
      <protection locked="0"/>
    </xf>
    <xf numFmtId="0" fontId="54" fillId="0" borderId="95" xfId="0" applyFont="1" applyFill="1" applyBorder="1" applyAlignment="1" applyProtection="1">
      <alignment horizontal="left" vertical="center" wrapText="1"/>
      <protection locked="0"/>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0" fontId="3" fillId="4" borderId="6" xfId="0" applyFont="1" applyFill="1" applyBorder="1" applyAlignment="1">
      <alignment horizontal="left" vertical="center"/>
    </xf>
    <xf numFmtId="0" fontId="2" fillId="3" borderId="5" xfId="0" applyFont="1" applyFill="1" applyBorder="1" applyAlignment="1" applyProtection="1">
      <alignment horizontal="left" vertical="center"/>
      <protection locked="0"/>
    </xf>
    <xf numFmtId="0" fontId="2" fillId="3" borderId="7" xfId="0" applyFont="1" applyFill="1" applyBorder="1" applyAlignment="1" applyProtection="1">
      <alignment horizontal="left" vertical="center"/>
      <protection locked="0"/>
    </xf>
    <xf numFmtId="0" fontId="2" fillId="3" borderId="6" xfId="0" applyFont="1" applyFill="1" applyBorder="1" applyAlignment="1" applyProtection="1">
      <alignment horizontal="left" vertical="center"/>
      <protection locked="0"/>
    </xf>
    <xf numFmtId="0" fontId="1" fillId="3" borderId="0" xfId="0" applyFont="1" applyFill="1" applyAlignment="1">
      <alignment horizontal="left" vertical="center"/>
    </xf>
    <xf numFmtId="0" fontId="2" fillId="3" borderId="5" xfId="0" applyFont="1" applyFill="1" applyBorder="1" applyAlignment="1" applyProtection="1">
      <alignment horizontal="left" vertical="center" wrapText="1"/>
      <protection locked="0"/>
    </xf>
    <xf numFmtId="0" fontId="2" fillId="3" borderId="7" xfId="0" applyFont="1" applyFill="1" applyBorder="1" applyAlignment="1" applyProtection="1">
      <alignment horizontal="left" vertical="center" wrapText="1"/>
      <protection locked="0"/>
    </xf>
    <xf numFmtId="0" fontId="2" fillId="3" borderId="6" xfId="0" applyFont="1" applyFill="1" applyBorder="1" applyAlignment="1" applyProtection="1">
      <alignment horizontal="left" vertical="center" wrapText="1"/>
      <protection locked="0"/>
    </xf>
    <xf numFmtId="0" fontId="55" fillId="4" borderId="88" xfId="0" applyFont="1" applyFill="1" applyBorder="1" applyAlignment="1">
      <alignment horizontal="center" vertical="center"/>
    </xf>
    <xf numFmtId="0" fontId="55" fillId="4" borderId="98" xfId="0" applyFont="1" applyFill="1" applyBorder="1" applyAlignment="1">
      <alignment horizontal="center" vertical="center"/>
    </xf>
    <xf numFmtId="0" fontId="55" fillId="4" borderId="89" xfId="0" applyFont="1" applyFill="1" applyBorder="1" applyAlignment="1">
      <alignment horizontal="center" vertical="center"/>
    </xf>
    <xf numFmtId="0" fontId="55" fillId="23" borderId="86" xfId="0" applyFont="1" applyFill="1" applyBorder="1" applyAlignment="1" applyProtection="1">
      <alignment horizontal="center" vertical="center" wrapText="1"/>
      <protection locked="0"/>
    </xf>
    <xf numFmtId="0" fontId="55" fillId="4" borderId="86"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57" fillId="4" borderId="2" xfId="0" applyFont="1" applyFill="1" applyBorder="1" applyAlignment="1">
      <alignment horizontal="center" vertical="center" wrapText="1"/>
    </xf>
    <xf numFmtId="0" fontId="57" fillId="4" borderId="99" xfId="0" applyFont="1" applyFill="1" applyBorder="1" applyAlignment="1">
      <alignment horizontal="center" vertical="center" wrapText="1"/>
    </xf>
    <xf numFmtId="0" fontId="57" fillId="4" borderId="0" xfId="0" applyFont="1" applyFill="1" applyAlignment="1">
      <alignment horizontal="center" vertical="center" wrapText="1"/>
    </xf>
    <xf numFmtId="0" fontId="57" fillId="4" borderId="84" xfId="0" applyFont="1" applyFill="1" applyBorder="1" applyAlignment="1">
      <alignment horizontal="center" vertical="center" wrapText="1"/>
    </xf>
    <xf numFmtId="0" fontId="56" fillId="4" borderId="87" xfId="0" applyFont="1" applyFill="1" applyBorder="1" applyAlignment="1">
      <alignment horizontal="center" vertical="center" wrapText="1"/>
    </xf>
    <xf numFmtId="0" fontId="56" fillId="4" borderId="90" xfId="0" applyFont="1" applyFill="1" applyBorder="1" applyAlignment="1">
      <alignment horizontal="center" vertical="center" wrapText="1"/>
    </xf>
    <xf numFmtId="0" fontId="56" fillId="4" borderId="88" xfId="0" applyFont="1" applyFill="1" applyBorder="1" applyAlignment="1">
      <alignment horizontal="center" vertical="center" wrapText="1"/>
    </xf>
    <xf numFmtId="0" fontId="56" fillId="4" borderId="89" xfId="0" applyFont="1" applyFill="1" applyBorder="1" applyAlignment="1">
      <alignment horizontal="center" vertical="center" wrapText="1"/>
    </xf>
    <xf numFmtId="0" fontId="55" fillId="4" borderId="88" xfId="0" applyFont="1" applyFill="1" applyBorder="1" applyAlignment="1" applyProtection="1">
      <alignment horizontal="center" vertical="center" wrapText="1"/>
      <protection locked="0"/>
    </xf>
    <xf numFmtId="0" fontId="18" fillId="0" borderId="0" xfId="0" applyFont="1" applyAlignment="1">
      <alignment horizontal="center" vertical="center"/>
    </xf>
    <xf numFmtId="0" fontId="18" fillId="6" borderId="13" xfId="0" applyFont="1" applyFill="1" applyBorder="1" applyAlignment="1">
      <alignment horizontal="center" vertical="center" wrapText="1"/>
    </xf>
    <xf numFmtId="0" fontId="71" fillId="0" borderId="0" xfId="0" applyFont="1" applyAlignment="1">
      <alignment horizontal="center" vertical="center"/>
    </xf>
    <xf numFmtId="0" fontId="59" fillId="0" borderId="0" xfId="0" applyFont="1" applyAlignment="1">
      <alignment horizontal="center" vertical="center"/>
    </xf>
    <xf numFmtId="0" fontId="28" fillId="3" borderId="0" xfId="0" applyFont="1" applyFill="1" applyAlignment="1">
      <alignment horizontal="justify" vertical="center" wrapText="1"/>
    </xf>
    <xf numFmtId="0" fontId="21" fillId="13" borderId="48" xfId="0" applyFont="1" applyFill="1" applyBorder="1" applyAlignment="1">
      <alignment horizontal="center" vertical="center" wrapText="1" readingOrder="1"/>
    </xf>
    <xf numFmtId="0" fontId="21" fillId="13" borderId="49" xfId="0" applyFont="1" applyFill="1" applyBorder="1" applyAlignment="1">
      <alignment horizontal="center" vertical="center" wrapText="1" readingOrder="1"/>
    </xf>
    <xf numFmtId="0" fontId="21" fillId="13" borderId="50" xfId="0" applyFont="1" applyFill="1" applyBorder="1" applyAlignment="1">
      <alignment horizontal="center" vertical="center" wrapText="1" readingOrder="1"/>
    </xf>
    <xf numFmtId="0" fontId="24" fillId="13" borderId="51" xfId="0" applyFont="1" applyFill="1" applyBorder="1" applyAlignment="1">
      <alignment horizontal="center" vertical="center" wrapText="1" readingOrder="1"/>
    </xf>
    <xf numFmtId="0" fontId="24" fillId="13" borderId="52" xfId="0" applyFont="1" applyFill="1" applyBorder="1" applyAlignment="1">
      <alignment horizontal="center" vertical="center" wrapText="1" readingOrder="1"/>
    </xf>
    <xf numFmtId="0" fontId="24" fillId="3" borderId="54" xfId="0" applyFont="1" applyFill="1" applyBorder="1" applyAlignment="1">
      <alignment horizontal="center" vertical="center" wrapText="1" readingOrder="1"/>
    </xf>
    <xf numFmtId="0" fontId="24" fillId="3" borderId="57" xfId="0" applyFont="1" applyFill="1" applyBorder="1" applyAlignment="1">
      <alignment horizontal="center" vertical="center" wrapText="1" readingOrder="1"/>
    </xf>
    <xf numFmtId="0" fontId="24" fillId="3" borderId="55" xfId="0" applyFont="1" applyFill="1" applyBorder="1" applyAlignment="1">
      <alignment horizontal="center" vertical="center" wrapText="1" readingOrder="1"/>
    </xf>
    <xf numFmtId="0" fontId="24" fillId="3" borderId="13" xfId="0" applyFont="1" applyFill="1" applyBorder="1" applyAlignment="1">
      <alignment horizontal="center" vertical="center" wrapText="1" readingOrder="1"/>
    </xf>
    <xf numFmtId="0" fontId="24" fillId="3" borderId="59" xfId="0" applyFont="1" applyFill="1" applyBorder="1" applyAlignment="1">
      <alignment horizontal="center" vertical="center" wrapText="1" readingOrder="1"/>
    </xf>
    <xf numFmtId="0" fontId="24" fillId="3" borderId="60" xfId="0" applyFont="1" applyFill="1" applyBorder="1" applyAlignment="1">
      <alignment horizontal="center" vertical="center" wrapText="1" readingOrder="1"/>
    </xf>
    <xf numFmtId="0" fontId="1" fillId="0" borderId="0" xfId="0" applyFont="1" applyAlignment="1">
      <alignment horizontal="center" vertical="center" wrapText="1"/>
    </xf>
    <xf numFmtId="0" fontId="79" fillId="14" borderId="0" xfId="0" applyFont="1" applyFill="1" applyAlignment="1">
      <alignment horizontal="center" vertical="center" wrapText="1" readingOrder="1"/>
    </xf>
    <xf numFmtId="0" fontId="53" fillId="5" borderId="0" xfId="0" applyFont="1" applyFill="1" applyAlignment="1">
      <alignment horizontal="center" vertical="center" wrapText="1"/>
    </xf>
    <xf numFmtId="0" fontId="80" fillId="14" borderId="0" xfId="0" applyFont="1" applyFill="1" applyAlignment="1">
      <alignment horizontal="center" vertical="center" textRotation="90" wrapText="1" readingOrder="1"/>
    </xf>
    <xf numFmtId="0" fontId="80" fillId="14" borderId="21" xfId="0" applyFont="1" applyFill="1" applyBorder="1" applyAlignment="1">
      <alignment horizontal="center" vertical="center" textRotation="90" wrapText="1" readingOrder="1"/>
    </xf>
    <xf numFmtId="0" fontId="53" fillId="0" borderId="62" xfId="0" applyFont="1" applyBorder="1" applyAlignment="1">
      <alignment horizontal="center" vertical="center" wrapText="1"/>
    </xf>
    <xf numFmtId="0" fontId="53" fillId="0" borderId="63" xfId="0" applyFont="1" applyBorder="1" applyAlignment="1">
      <alignment horizontal="center" vertical="center"/>
    </xf>
    <xf numFmtId="0" fontId="53" fillId="0" borderId="64" xfId="0" applyFont="1" applyBorder="1" applyAlignment="1">
      <alignment horizontal="center" vertical="center"/>
    </xf>
    <xf numFmtId="0" fontId="53" fillId="0" borderId="20" xfId="0" applyFont="1" applyBorder="1" applyAlignment="1">
      <alignment horizontal="center" vertical="center"/>
    </xf>
    <xf numFmtId="0" fontId="53" fillId="0" borderId="0" xfId="0" applyFont="1" applyAlignment="1">
      <alignment horizontal="center" vertical="center"/>
    </xf>
    <xf numFmtId="0" fontId="53" fillId="0" borderId="21" xfId="0" applyFont="1" applyBorder="1" applyAlignment="1">
      <alignment horizontal="center" vertical="center"/>
    </xf>
    <xf numFmtId="0" fontId="53" fillId="0" borderId="43" xfId="0" applyFont="1" applyBorder="1" applyAlignment="1">
      <alignment horizontal="center" vertical="center"/>
    </xf>
    <xf numFmtId="0" fontId="53" fillId="0" borderId="44" xfId="0" applyFont="1" applyBorder="1" applyAlignment="1">
      <alignment horizontal="center" vertical="center"/>
    </xf>
    <xf numFmtId="0" fontId="53" fillId="0" borderId="45" xfId="0" applyFont="1" applyBorder="1" applyAlignment="1">
      <alignment horizontal="center" vertical="center"/>
    </xf>
    <xf numFmtId="0" fontId="77" fillId="16" borderId="65" xfId="0" applyFont="1" applyFill="1" applyBorder="1" applyAlignment="1">
      <alignment horizontal="center" vertical="center" wrapText="1" readingOrder="1"/>
    </xf>
    <xf numFmtId="0" fontId="77" fillId="16" borderId="66" xfId="0" applyFont="1" applyFill="1" applyBorder="1" applyAlignment="1">
      <alignment horizontal="center" vertical="center" wrapText="1" readingOrder="1"/>
    </xf>
    <xf numFmtId="0" fontId="77" fillId="16" borderId="67" xfId="0" applyFont="1" applyFill="1" applyBorder="1" applyAlignment="1">
      <alignment horizontal="center" vertical="center" wrapText="1" readingOrder="1"/>
    </xf>
    <xf numFmtId="0" fontId="77" fillId="16" borderId="68" xfId="0" applyFont="1" applyFill="1" applyBorder="1" applyAlignment="1">
      <alignment horizontal="center" vertical="center" wrapText="1" readingOrder="1"/>
    </xf>
    <xf numFmtId="0" fontId="77" fillId="16" borderId="0" xfId="0" applyFont="1" applyFill="1" applyAlignment="1">
      <alignment horizontal="center" vertical="center" wrapText="1" readingOrder="1"/>
    </xf>
    <xf numFmtId="0" fontId="77" fillId="16" borderId="69" xfId="0" applyFont="1" applyFill="1" applyBorder="1" applyAlignment="1">
      <alignment horizontal="center" vertical="center" wrapText="1" readingOrder="1"/>
    </xf>
    <xf numFmtId="0" fontId="77" fillId="16" borderId="70" xfId="0" applyFont="1" applyFill="1" applyBorder="1" applyAlignment="1">
      <alignment horizontal="center" vertical="center" wrapText="1" readingOrder="1"/>
    </xf>
    <xf numFmtId="0" fontId="77" fillId="16" borderId="71" xfId="0" applyFont="1" applyFill="1" applyBorder="1" applyAlignment="1">
      <alignment horizontal="center" vertical="center" wrapText="1" readingOrder="1"/>
    </xf>
    <xf numFmtId="0" fontId="77" fillId="16" borderId="72" xfId="0" applyFont="1" applyFill="1" applyBorder="1" applyAlignment="1">
      <alignment horizontal="center" vertical="center" wrapText="1" readingOrder="1"/>
    </xf>
    <xf numFmtId="0" fontId="22" fillId="3" borderId="13" xfId="0" applyFont="1" applyFill="1" applyBorder="1" applyAlignment="1">
      <alignment horizontal="center" vertical="center" wrapText="1"/>
    </xf>
    <xf numFmtId="0" fontId="53" fillId="0" borderId="20" xfId="0" applyFont="1" applyBorder="1" applyAlignment="1">
      <alignment horizontal="center" vertical="center" wrapText="1"/>
    </xf>
    <xf numFmtId="0" fontId="77" fillId="15" borderId="65" xfId="0" applyFont="1" applyFill="1" applyBorder="1" applyAlignment="1">
      <alignment horizontal="center" vertical="center" wrapText="1" readingOrder="1"/>
    </xf>
    <xf numFmtId="0" fontId="77" fillId="15" borderId="66" xfId="0" applyFont="1" applyFill="1" applyBorder="1" applyAlignment="1">
      <alignment horizontal="center" vertical="center" wrapText="1" readingOrder="1"/>
    </xf>
    <xf numFmtId="0" fontId="77" fillId="15" borderId="68" xfId="0" applyFont="1" applyFill="1" applyBorder="1" applyAlignment="1">
      <alignment horizontal="center" vertical="center" wrapText="1" readingOrder="1"/>
    </xf>
    <xf numFmtId="0" fontId="77" fillId="15" borderId="0" xfId="0" applyFont="1" applyFill="1" applyAlignment="1">
      <alignment horizontal="center" vertical="center" wrapText="1" readingOrder="1"/>
    </xf>
    <xf numFmtId="0" fontId="77" fillId="15" borderId="70" xfId="0" applyFont="1" applyFill="1" applyBorder="1" applyAlignment="1">
      <alignment horizontal="center" vertical="center" wrapText="1" readingOrder="1"/>
    </xf>
    <xf numFmtId="0" fontId="77" fillId="15" borderId="71" xfId="0" applyFont="1" applyFill="1" applyBorder="1" applyAlignment="1">
      <alignment horizontal="center" vertical="center" wrapText="1" readingOrder="1"/>
    </xf>
    <xf numFmtId="0" fontId="22" fillId="3" borderId="78" xfId="0" applyFont="1" applyFill="1" applyBorder="1" applyAlignment="1">
      <alignment horizontal="center" vertical="center" wrapText="1"/>
    </xf>
    <xf numFmtId="0" fontId="22" fillId="3" borderId="85" xfId="0" applyFont="1" applyFill="1" applyBorder="1" applyAlignment="1">
      <alignment horizontal="center" vertical="center" wrapText="1"/>
    </xf>
    <xf numFmtId="0" fontId="22" fillId="3" borderId="79" xfId="0" applyFont="1" applyFill="1" applyBorder="1" applyAlignment="1">
      <alignment horizontal="center" vertical="center" wrapText="1"/>
    </xf>
    <xf numFmtId="0" fontId="22" fillId="3" borderId="84" xfId="0" applyFont="1" applyFill="1" applyBorder="1" applyAlignment="1">
      <alignment horizontal="center" vertical="center" wrapText="1"/>
    </xf>
    <xf numFmtId="0" fontId="22" fillId="3" borderId="80" xfId="0" applyFont="1" applyFill="1" applyBorder="1" applyAlignment="1">
      <alignment horizontal="center" vertical="center" wrapText="1"/>
    </xf>
    <xf numFmtId="0" fontId="22" fillId="3" borderId="83" xfId="0" applyFont="1" applyFill="1" applyBorder="1" applyAlignment="1">
      <alignment horizontal="center" vertical="center" wrapText="1"/>
    </xf>
    <xf numFmtId="0" fontId="77" fillId="25" borderId="65" xfId="0" applyFont="1" applyFill="1" applyBorder="1" applyAlignment="1">
      <alignment horizontal="center" vertical="center" wrapText="1" readingOrder="1"/>
    </xf>
    <xf numFmtId="0" fontId="77" fillId="25" borderId="66" xfId="0" applyFont="1" applyFill="1" applyBorder="1" applyAlignment="1">
      <alignment horizontal="center" vertical="center" wrapText="1" readingOrder="1"/>
    </xf>
    <xf numFmtId="0" fontId="77" fillId="25" borderId="68" xfId="0" applyFont="1" applyFill="1" applyBorder="1" applyAlignment="1">
      <alignment horizontal="center" vertical="center" wrapText="1" readingOrder="1"/>
    </xf>
    <xf numFmtId="0" fontId="77" fillId="25" borderId="0" xfId="0" applyFont="1" applyFill="1" applyAlignment="1">
      <alignment horizontal="center" vertical="center" wrapText="1" readingOrder="1"/>
    </xf>
    <xf numFmtId="0" fontId="77" fillId="25" borderId="69" xfId="0" applyFont="1" applyFill="1" applyBorder="1" applyAlignment="1">
      <alignment horizontal="center" vertical="center" wrapText="1" readingOrder="1"/>
    </xf>
    <xf numFmtId="0" fontId="77" fillId="25" borderId="70" xfId="0" applyFont="1" applyFill="1" applyBorder="1" applyAlignment="1">
      <alignment horizontal="center" vertical="center" wrapText="1" readingOrder="1"/>
    </xf>
    <xf numFmtId="0" fontId="77" fillId="25" borderId="71" xfId="0" applyFont="1" applyFill="1" applyBorder="1" applyAlignment="1">
      <alignment horizontal="center" vertical="center" wrapText="1" readingOrder="1"/>
    </xf>
    <xf numFmtId="0" fontId="77" fillId="25" borderId="72" xfId="0" applyFont="1" applyFill="1" applyBorder="1" applyAlignment="1">
      <alignment horizontal="center" vertical="center" wrapText="1" readingOrder="1"/>
    </xf>
    <xf numFmtId="0" fontId="77" fillId="8" borderId="65" xfId="0" applyFont="1" applyFill="1" applyBorder="1" applyAlignment="1">
      <alignment horizontal="center" vertical="center" wrapText="1" readingOrder="1"/>
    </xf>
    <xf numFmtId="0" fontId="77" fillId="8" borderId="66" xfId="0" applyFont="1" applyFill="1" applyBorder="1" applyAlignment="1">
      <alignment horizontal="center" vertical="center" wrapText="1" readingOrder="1"/>
    </xf>
    <xf numFmtId="0" fontId="77" fillId="8" borderId="68" xfId="0" applyFont="1" applyFill="1" applyBorder="1" applyAlignment="1">
      <alignment horizontal="center" vertical="center" wrapText="1" readingOrder="1"/>
    </xf>
    <xf numFmtId="0" fontId="77" fillId="8" borderId="0" xfId="0" applyFont="1" applyFill="1" applyAlignment="1">
      <alignment horizontal="center" vertical="center" wrapText="1" readingOrder="1"/>
    </xf>
    <xf numFmtId="0" fontId="77" fillId="8" borderId="69" xfId="0" applyFont="1" applyFill="1" applyBorder="1" applyAlignment="1">
      <alignment horizontal="center" vertical="center" wrapText="1" readingOrder="1"/>
    </xf>
    <xf numFmtId="0" fontId="77" fillId="8" borderId="70" xfId="0" applyFont="1" applyFill="1" applyBorder="1" applyAlignment="1">
      <alignment horizontal="center" vertical="center" wrapText="1" readingOrder="1"/>
    </xf>
    <xf numFmtId="0" fontId="77" fillId="8" borderId="71" xfId="0" applyFont="1" applyFill="1" applyBorder="1" applyAlignment="1">
      <alignment horizontal="center" vertical="center" wrapText="1" readingOrder="1"/>
    </xf>
    <xf numFmtId="0" fontId="77" fillId="8" borderId="72" xfId="0" applyFont="1" applyFill="1" applyBorder="1" applyAlignment="1">
      <alignment horizontal="center" vertical="center" wrapText="1" readingOrder="1"/>
    </xf>
    <xf numFmtId="0" fontId="53" fillId="0" borderId="63" xfId="0" applyFont="1" applyBorder="1" applyAlignment="1">
      <alignment horizontal="center" vertical="center" wrapText="1"/>
    </xf>
    <xf numFmtId="1" fontId="54" fillId="0" borderId="73" xfId="0" applyNumberFormat="1" applyFont="1" applyBorder="1" applyAlignment="1" applyProtection="1">
      <alignment horizontal="center" vertical="center" wrapText="1"/>
      <protection locked="0"/>
    </xf>
    <xf numFmtId="1" fontId="54" fillId="0" borderId="95" xfId="0" applyNumberFormat="1" applyFont="1" applyBorder="1" applyAlignment="1" applyProtection="1">
      <alignment horizontal="center" vertical="center" wrapText="1"/>
      <protection locked="0"/>
    </xf>
    <xf numFmtId="0" fontId="54" fillId="0" borderId="92" xfId="0" applyFont="1" applyBorder="1" applyAlignment="1" applyProtection="1">
      <alignment horizontal="left" vertical="top" wrapText="1"/>
      <protection locked="0"/>
    </xf>
    <xf numFmtId="0" fontId="54" fillId="0" borderId="73" xfId="0" applyFont="1" applyBorder="1" applyAlignment="1" applyProtection="1">
      <alignment horizontal="left" vertical="top" wrapText="1"/>
      <protection locked="0"/>
    </xf>
    <xf numFmtId="0" fontId="54" fillId="0" borderId="95" xfId="0" applyFont="1" applyBorder="1" applyAlignment="1" applyProtection="1">
      <alignment horizontal="left" vertical="top" wrapText="1"/>
      <protection locked="0"/>
    </xf>
    <xf numFmtId="0" fontId="22" fillId="0" borderId="92" xfId="0" applyFont="1" applyBorder="1" applyAlignment="1">
      <alignment horizontal="justify" vertical="center" wrapText="1"/>
    </xf>
    <xf numFmtId="0" fontId="22" fillId="0" borderId="73" xfId="0" applyFont="1" applyBorder="1" applyAlignment="1">
      <alignment horizontal="justify" vertical="center" wrapText="1"/>
    </xf>
    <xf numFmtId="0" fontId="22" fillId="0" borderId="95" xfId="0" applyFont="1" applyBorder="1" applyAlignment="1">
      <alignment horizontal="justify" vertical="center" wrapText="1"/>
    </xf>
    <xf numFmtId="0" fontId="22" fillId="0" borderId="92" xfId="0" applyFont="1" applyBorder="1" applyAlignment="1">
      <alignment horizontal="justify" vertical="center"/>
    </xf>
    <xf numFmtId="0" fontId="22" fillId="0" borderId="73" xfId="0" applyFont="1" applyBorder="1" applyAlignment="1">
      <alignment horizontal="justify" vertical="center"/>
    </xf>
    <xf numFmtId="0" fontId="22" fillId="0" borderId="95" xfId="0" applyFont="1" applyBorder="1" applyAlignment="1">
      <alignment horizontal="justify" vertical="center"/>
    </xf>
    <xf numFmtId="0" fontId="55" fillId="3" borderId="1" xfId="0" applyFont="1" applyFill="1" applyBorder="1" applyAlignment="1">
      <alignment horizontal="center" vertical="center"/>
    </xf>
    <xf numFmtId="0" fontId="55" fillId="3" borderId="2" xfId="0" applyFont="1" applyFill="1" applyBorder="1" applyAlignment="1">
      <alignment horizontal="center" vertical="center"/>
    </xf>
    <xf numFmtId="0" fontId="55" fillId="3" borderId="3" xfId="0" applyFont="1" applyFill="1" applyBorder="1" applyAlignment="1">
      <alignment horizontal="center" vertical="center"/>
    </xf>
    <xf numFmtId="0" fontId="55" fillId="3" borderId="4" xfId="0" applyFont="1" applyFill="1" applyBorder="1" applyAlignment="1">
      <alignment horizontal="center" vertical="center"/>
    </xf>
    <xf numFmtId="0" fontId="55" fillId="4" borderId="5" xfId="0" applyFont="1" applyFill="1" applyBorder="1" applyAlignment="1">
      <alignment horizontal="left" vertical="center"/>
    </xf>
    <xf numFmtId="0" fontId="55" fillId="4" borderId="7" xfId="0" applyFont="1" applyFill="1" applyBorder="1" applyAlignment="1">
      <alignment horizontal="left" vertical="center"/>
    </xf>
    <xf numFmtId="0" fontId="55" fillId="4" borderId="6" xfId="0" applyFont="1" applyFill="1" applyBorder="1" applyAlignment="1">
      <alignment horizontal="left" vertical="center"/>
    </xf>
    <xf numFmtId="0" fontId="82" fillId="3" borderId="5" xfId="0" applyFont="1" applyFill="1" applyBorder="1" applyAlignment="1" applyProtection="1">
      <alignment horizontal="left" vertical="center"/>
      <protection locked="0"/>
    </xf>
    <xf numFmtId="0" fontId="82" fillId="3" borderId="7" xfId="0" applyFont="1" applyFill="1" applyBorder="1" applyAlignment="1" applyProtection="1">
      <alignment horizontal="left" vertical="center"/>
      <protection locked="0"/>
    </xf>
    <xf numFmtId="0" fontId="82" fillId="3" borderId="6" xfId="0" applyFont="1" applyFill="1" applyBorder="1" applyAlignment="1" applyProtection="1">
      <alignment horizontal="left" vertical="center"/>
      <protection locked="0"/>
    </xf>
    <xf numFmtId="0" fontId="82" fillId="3" borderId="0" xfId="0" applyFont="1" applyFill="1" applyAlignment="1">
      <alignment horizontal="left" vertical="center"/>
    </xf>
    <xf numFmtId="0" fontId="82" fillId="3" borderId="5" xfId="0" applyFont="1" applyFill="1" applyBorder="1" applyAlignment="1" applyProtection="1">
      <alignment horizontal="left" vertical="center" wrapText="1"/>
      <protection locked="0"/>
    </xf>
    <xf numFmtId="0" fontId="82" fillId="3" borderId="7" xfId="0" applyFont="1" applyFill="1" applyBorder="1" applyAlignment="1" applyProtection="1">
      <alignment horizontal="left" vertical="center" wrapText="1"/>
      <protection locked="0"/>
    </xf>
    <xf numFmtId="0" fontId="82" fillId="3" borderId="6" xfId="0" applyFont="1" applyFill="1" applyBorder="1" applyAlignment="1" applyProtection="1">
      <alignment horizontal="left" vertical="center" wrapText="1"/>
      <protection locked="0"/>
    </xf>
    <xf numFmtId="0" fontId="33" fillId="3" borderId="13" xfId="0" applyFont="1" applyFill="1" applyBorder="1" applyAlignment="1">
      <alignment horizontal="center" vertical="center"/>
    </xf>
    <xf numFmtId="0" fontId="55" fillId="4" borderId="2" xfId="0" applyFont="1" applyFill="1" applyBorder="1" applyAlignment="1">
      <alignment horizontal="center" vertical="center" wrapText="1"/>
    </xf>
    <xf numFmtId="0" fontId="55" fillId="4" borderId="99" xfId="0" applyFont="1" applyFill="1" applyBorder="1" applyAlignment="1">
      <alignment horizontal="center" vertical="center" wrapText="1"/>
    </xf>
    <xf numFmtId="0" fontId="55" fillId="4" borderId="0" xfId="0" applyFont="1" applyFill="1" applyAlignment="1">
      <alignment horizontal="center" vertical="center" wrapText="1"/>
    </xf>
    <xf numFmtId="0" fontId="55" fillId="4" borderId="84" xfId="0" applyFont="1" applyFill="1" applyBorder="1" applyAlignment="1">
      <alignment horizontal="center" vertical="center" wrapText="1"/>
    </xf>
    <xf numFmtId="0" fontId="83" fillId="24" borderId="96" xfId="0" applyFont="1" applyFill="1" applyBorder="1" applyAlignment="1">
      <alignment horizontal="center"/>
    </xf>
    <xf numFmtId="0" fontId="83" fillId="24" borderId="97" xfId="0" applyFont="1" applyFill="1" applyBorder="1" applyAlignment="1">
      <alignment horizontal="center"/>
    </xf>
    <xf numFmtId="0" fontId="22" fillId="0" borderId="92" xfId="0" applyFont="1" applyBorder="1" applyAlignment="1">
      <alignment horizontal="center"/>
    </xf>
    <xf numFmtId="0" fontId="22" fillId="0" borderId="73" xfId="0" applyFont="1" applyBorder="1" applyAlignment="1">
      <alignment horizontal="center"/>
    </xf>
    <xf numFmtId="0" fontId="22" fillId="0" borderId="95" xfId="0" applyFont="1" applyBorder="1" applyAlignment="1">
      <alignment horizontal="center"/>
    </xf>
    <xf numFmtId="0" fontId="32" fillId="0" borderId="13" xfId="0" applyFont="1" applyFill="1" applyBorder="1" applyAlignment="1">
      <alignment horizontal="center" vertical="center" wrapText="1"/>
    </xf>
    <xf numFmtId="0" fontId="47" fillId="3" borderId="77" xfId="0" applyFont="1" applyFill="1" applyBorder="1" applyAlignment="1">
      <alignment horizontal="center" vertical="center" wrapText="1" readingOrder="1"/>
    </xf>
    <xf numFmtId="0" fontId="46" fillId="0" borderId="13" xfId="0" applyFont="1" applyFill="1" applyBorder="1" applyAlignment="1">
      <alignment horizontal="justify" vertical="center" wrapText="1"/>
    </xf>
    <xf numFmtId="0" fontId="47" fillId="0" borderId="13" xfId="0" applyFont="1" applyFill="1" applyBorder="1" applyAlignment="1">
      <alignment horizontal="justify" vertical="center" wrapText="1"/>
    </xf>
    <xf numFmtId="0" fontId="47" fillId="3" borderId="73" xfId="0" applyFont="1" applyFill="1" applyBorder="1" applyAlignment="1">
      <alignment horizontal="center" vertical="center" wrapText="1" readingOrder="1"/>
    </xf>
    <xf numFmtId="0" fontId="47" fillId="0" borderId="13" xfId="0" applyFont="1" applyFill="1" applyBorder="1" applyAlignment="1">
      <alignment horizontal="center" vertical="center" wrapText="1" readingOrder="1"/>
    </xf>
    <xf numFmtId="0" fontId="47" fillId="0" borderId="77" xfId="0" applyFont="1" applyBorder="1" applyAlignment="1">
      <alignment horizontal="center" vertical="center" wrapText="1" readingOrder="1"/>
    </xf>
    <xf numFmtId="0" fontId="47" fillId="0" borderId="13" xfId="0" applyFont="1" applyBorder="1" applyAlignment="1">
      <alignment horizontal="justify" vertical="center" wrapText="1"/>
    </xf>
    <xf numFmtId="0" fontId="47" fillId="0" borderId="77" xfId="0" applyFont="1" applyBorder="1" applyAlignment="1">
      <alignment horizontal="center" vertical="center" wrapText="1" readingOrder="1"/>
    </xf>
    <xf numFmtId="0" fontId="47" fillId="0" borderId="73" xfId="0" applyFont="1" applyBorder="1" applyAlignment="1">
      <alignment horizontal="center" vertical="center" wrapText="1" readingOrder="1"/>
    </xf>
    <xf numFmtId="0" fontId="47" fillId="0" borderId="55" xfId="0" applyFont="1" applyBorder="1" applyAlignment="1">
      <alignment horizontal="center" vertical="center" wrapText="1" readingOrder="1"/>
    </xf>
    <xf numFmtId="0" fontId="47" fillId="26" borderId="13" xfId="0" applyFont="1" applyFill="1" applyBorder="1" applyAlignment="1">
      <alignment horizontal="justify" vertical="center" wrapText="1"/>
    </xf>
    <xf numFmtId="0" fontId="6" fillId="0" borderId="13" xfId="0" applyFont="1" applyBorder="1" applyAlignment="1">
      <alignment horizontal="justify" vertical="center" wrapText="1"/>
    </xf>
    <xf numFmtId="0" fontId="47" fillId="0" borderId="13" xfId="0" applyFont="1" applyBorder="1" applyAlignment="1">
      <alignment horizontal="center" vertical="center" wrapText="1" readingOrder="1"/>
    </xf>
    <xf numFmtId="0" fontId="47" fillId="26" borderId="13" xfId="0" applyFont="1" applyFill="1" applyBorder="1" applyAlignment="1">
      <alignment horizontal="center" vertical="center" wrapText="1" readingOrder="1"/>
    </xf>
    <xf numFmtId="0" fontId="6" fillId="26" borderId="13"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45" fillId="4" borderId="13" xfId="0" applyFont="1" applyFill="1" applyBorder="1" applyAlignment="1">
      <alignment horizontal="center" vertical="center" wrapText="1" readingOrder="1"/>
    </xf>
    <xf numFmtId="0" fontId="48" fillId="22" borderId="13" xfId="0" applyFont="1" applyFill="1" applyBorder="1" applyAlignment="1">
      <alignment horizontal="center" vertical="center" wrapText="1" readingOrder="1"/>
    </xf>
    <xf numFmtId="0" fontId="6" fillId="0" borderId="13" xfId="0" applyFont="1" applyBorder="1" applyAlignment="1">
      <alignment horizontal="center" vertical="center" wrapText="1" readingOrder="1"/>
    </xf>
    <xf numFmtId="0" fontId="6" fillId="0" borderId="13" xfId="0" applyFont="1" applyFill="1" applyBorder="1" applyAlignment="1">
      <alignment horizontal="center" vertical="center" wrapText="1" readingOrder="1"/>
    </xf>
    <xf numFmtId="0" fontId="6" fillId="0" borderId="13" xfId="0" applyFont="1" applyFill="1" applyBorder="1" applyAlignment="1">
      <alignment horizontal="justify" vertical="center" wrapText="1" readingOrder="1"/>
    </xf>
    <xf numFmtId="0" fontId="6" fillId="0" borderId="13" xfId="0" applyFont="1" applyFill="1" applyBorder="1" applyAlignment="1">
      <alignment horizontal="center" vertical="center" wrapText="1"/>
    </xf>
    <xf numFmtId="0" fontId="88" fillId="0" borderId="13" xfId="0" applyFont="1" applyFill="1" applyBorder="1" applyAlignment="1">
      <alignment horizontal="center" vertical="center" wrapText="1" readingOrder="1"/>
    </xf>
    <xf numFmtId="0" fontId="0" fillId="0" borderId="13" xfId="0" applyFont="1" applyBorder="1" applyAlignment="1">
      <alignment horizontal="center" vertical="center" wrapText="1"/>
    </xf>
  </cellXfs>
  <cellStyles count="3">
    <cellStyle name="Normal" xfId="0" builtinId="0"/>
    <cellStyle name="Normal - Style1 2" xfId="1"/>
    <cellStyle name="Normal 2 2" xfId="2"/>
  </cellStyles>
  <dxfs count="2874">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Calibri"/>
        <scheme val="minor"/>
      </font>
      <fill>
        <patternFill patternType="none">
          <fgColor indexed="64"/>
          <bgColor indexed="65"/>
        </patternFill>
      </fill>
    </dxf>
    <dxf>
      <font>
        <b val="0"/>
        <i val="0"/>
        <strike val="0"/>
        <condense val="0"/>
        <extend val="0"/>
        <outline val="0"/>
        <shadow val="0"/>
        <u val="none"/>
        <vertAlign val="baseline"/>
        <sz val="12"/>
        <color rgb="FFFF0000"/>
        <name val="Arial Narrow"/>
        <scheme val="none"/>
      </font>
      <fill>
        <patternFill patternType="none">
          <fgColor indexed="64"/>
          <bgColor indexed="65"/>
        </patternFill>
      </fill>
      <alignment horizontal="general" vertical="center" textRotation="0" wrapText="0" indent="0" justifyLastLine="0" shrinkToFit="0" readingOrder="0"/>
    </dxf>
    <dxf>
      <alignment horizontal="center"/>
    </dxf>
    <dxf>
      <alignment horizontal="center"/>
    </dxf>
    <dxf>
      <alignment horizontal="center"/>
    </dxf>
    <dxf>
      <alignment horizontal="center"/>
    </dxf>
    <dxf>
      <alignment horizontal="center"/>
    </dxf>
    <dxf>
      <alignment vertical="center"/>
    </dxf>
    <dxf>
      <alignment vertical="center"/>
    </dxf>
    <dxf>
      <alignment vertical="center"/>
    </dxf>
    <dxf>
      <alignment vertical="center"/>
    </dxf>
    <dxf>
      <alignment vertical="center"/>
    </dxf>
    <dxf>
      <alignment wrapText="1"/>
    </dxf>
    <dxf>
      <alignment wrapText="1"/>
    </dxf>
    <dxf>
      <alignment wrapText="1"/>
    </dxf>
    <dxf>
      <font>
        <sz val="12"/>
      </font>
    </dxf>
    <dxf>
      <font>
        <sz val="12"/>
      </font>
    </dxf>
    <dxf>
      <font>
        <sz val="12"/>
      </font>
    </dxf>
    <dxf>
      <font>
        <sz val="12"/>
      </font>
    </dxf>
    <dxf>
      <font>
        <sz val="12"/>
      </font>
    </dxf>
    <dxf>
      <font>
        <sz val="12"/>
      </font>
    </dxf>
    <dxf>
      <numFmt numFmtId="13" formatCode="0%"/>
    </dxf>
    <dxf>
      <numFmt numFmtId="13" formatCode="0%"/>
    </dxf>
    <dxf>
      <numFmt numFmtId="13" formatCode="0%"/>
    </dxf>
    <dxf>
      <numFmt numFmtId="13" formatCode="0%"/>
    </dxf>
    <dxf>
      <numFmt numFmtId="13" formatCode="0%"/>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ill>
        <patternFill>
          <bgColor rgb="FFFFC000"/>
        </patternFill>
      </fill>
    </dxf>
    <dxf>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FF0000"/>
        </patternFill>
      </fill>
    </dxf>
    <dxf>
      <font>
        <color theme="1"/>
      </font>
      <fill>
        <patternFill>
          <bgColor rgb="FF92D050"/>
        </patternFill>
      </fill>
    </dxf>
    <dxf>
      <font>
        <color theme="1"/>
      </font>
      <fill>
        <patternFill>
          <bgColor theme="7" tint="0.39994506668294322"/>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rgb="FFFFC000"/>
        </patternFill>
      </fill>
    </dxf>
    <dxf>
      <font>
        <color theme="1"/>
      </font>
      <fill>
        <patternFill>
          <bgColor theme="7" tint="0.39994506668294322"/>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rgb="FFFFC000"/>
        </patternFill>
      </fill>
    </dxf>
    <dxf>
      <font>
        <color theme="1"/>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00B050"/>
        </patternFill>
      </fill>
    </dxf>
    <dxf>
      <font>
        <color theme="1"/>
      </font>
      <fill>
        <patternFill>
          <bgColor theme="7" tint="0.39994506668294322"/>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FF00"/>
        </patternFill>
      </fill>
    </dxf>
    <dxf>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FFC000"/>
        </patternFill>
      </fill>
    </dxf>
    <dxf>
      <font>
        <color theme="1"/>
      </font>
      <fill>
        <patternFill>
          <bgColor rgb="FF92D05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auto="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rgb="FF92D050"/>
        </patternFill>
      </fill>
    </dxf>
    <dxf>
      <font>
        <color theme="1"/>
      </font>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theme="1"/>
      </font>
      <fill>
        <patternFill>
          <bgColor theme="7" tint="0.39994506668294322"/>
        </patternFill>
      </fill>
    </dxf>
    <dxf>
      <font>
        <color theme="1"/>
      </font>
      <fill>
        <patternFill>
          <bgColor rgb="FF92D050"/>
        </patternFill>
      </fill>
    </dxf>
    <dxf>
      <font>
        <color theme="1"/>
      </font>
      <fill>
        <patternFill>
          <bgColor rgb="FFFFC000"/>
        </patternFill>
      </fill>
    </dxf>
    <dxf>
      <font>
        <color theme="1"/>
      </font>
      <fill>
        <patternFill>
          <bgColor rgb="FFFF0000"/>
        </patternFill>
      </fill>
    </dxf>
    <dxf>
      <font>
        <color theme="1"/>
      </font>
      <fill>
        <patternFill>
          <bgColor rgb="FF92D050"/>
        </patternFill>
      </fill>
    </dxf>
    <dxf>
      <font>
        <color theme="1"/>
      </font>
      <fill>
        <patternFill>
          <bgColor rgb="FF00B050"/>
        </patternFill>
      </fill>
    </dxf>
    <dxf>
      <font>
        <color theme="1"/>
      </font>
      <fill>
        <patternFill>
          <bgColor theme="7" tint="0.39994506668294322"/>
        </patternFill>
      </fill>
    </dxf>
    <dxf>
      <font>
        <color theme="1"/>
      </font>
      <fill>
        <patternFill>
          <bgColor rgb="FFFFC000"/>
        </patternFill>
      </fill>
    </dxf>
    <dxf>
      <fill>
        <patternFill>
          <bgColor rgb="FFFFC000"/>
        </patternFill>
      </fill>
    </dxf>
    <dxf>
      <font>
        <color theme="1"/>
      </font>
      <fill>
        <patternFill>
          <bgColor rgb="FFFF0000"/>
        </patternFill>
      </fill>
    </dxf>
    <dxf>
      <font>
        <color theme="1"/>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ill>
        <patternFill>
          <bgColor rgb="FFFFC7CE"/>
        </patternFill>
      </fill>
    </dxf>
    <dxf>
      <fill>
        <patternFill>
          <bgColor theme="9"/>
        </patternFill>
      </fill>
    </dxf>
    <dxf>
      <fill>
        <patternFill>
          <bgColor theme="9"/>
        </patternFill>
      </fill>
    </dxf>
    <dxf>
      <fill>
        <patternFill>
          <bgColor theme="9"/>
        </patternFill>
      </fill>
    </dxf>
    <dxf>
      <font>
        <color theme="1"/>
      </font>
    </dxf>
    <dxf>
      <fill>
        <patternFill>
          <bgColor rgb="FF92D050"/>
        </patternFill>
      </fill>
    </dxf>
    <dxf>
      <fill>
        <patternFill>
          <bgColor rgb="FF00B050"/>
        </patternFill>
      </fill>
    </dxf>
    <dxf>
      <fill>
        <patternFill>
          <bgColor rgb="FF92D050"/>
        </patternFill>
      </fill>
    </dxf>
    <dxf>
      <fill>
        <patternFill>
          <bgColor theme="7" tint="0.59996337778862885"/>
        </patternFill>
      </fill>
    </dxf>
    <dxf>
      <font>
        <color auto="1"/>
      </font>
    </dxf>
    <dxf>
      <fill>
        <patternFill>
          <bgColor theme="7" tint="0.39994506668294322"/>
        </patternFill>
      </fill>
    </dxf>
    <dxf>
      <font>
        <color theme="1"/>
      </font>
      <fill>
        <patternFill>
          <bgColor rgb="FFFFC000"/>
        </patternFill>
      </fill>
    </dxf>
    <dxf>
      <font>
        <color theme="1"/>
      </font>
      <fill>
        <patternFill>
          <bgColor rgb="FFFF0000"/>
        </patternFill>
      </fill>
    </dxf>
    <dxf>
      <font>
        <color theme="1"/>
      </font>
      <fill>
        <patternFill>
          <bgColor rgb="FF00B050"/>
        </patternFill>
      </fill>
    </dxf>
    <dxf>
      <font>
        <color theme="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4.jpe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139700</xdr:rowOff>
    </xdr:from>
    <xdr:ext cx="2505074" cy="914400"/>
    <xdr:pic>
      <xdr:nvPicPr>
        <xdr:cNvPr id="4" name="Imagen 3">
          <a:extLst>
            <a:ext uri="{FF2B5EF4-FFF2-40B4-BE49-F238E27FC236}">
              <a16:creationId xmlns:a16="http://schemas.microsoft.com/office/drawing/2014/main" id="{07949EE5-0DFE-4F23-9EBB-8C1281065AFD}"/>
            </a:ext>
          </a:extLst>
        </xdr:cNvPr>
        <xdr:cNvPicPr>
          <a:picLocks noChangeAspect="1"/>
        </xdr:cNvPicPr>
      </xdr:nvPicPr>
      <xdr:blipFill>
        <a:blip xmlns:r="http://schemas.openxmlformats.org/officeDocument/2006/relationships" r:embed="rId1"/>
        <a:stretch>
          <a:fillRect/>
        </a:stretch>
      </xdr:blipFill>
      <xdr:spPr>
        <a:xfrm>
          <a:off x="0" y="139700"/>
          <a:ext cx="2505074" cy="914400"/>
        </a:xfrm>
        <a:prstGeom prst="rect">
          <a:avLst/>
        </a:prstGeom>
      </xdr:spPr>
    </xdr:pic>
    <xdr:clientData/>
  </xdr:oneCellAnchor>
  <xdr:twoCellAnchor>
    <xdr:from>
      <xdr:col>6</xdr:col>
      <xdr:colOff>482600</xdr:colOff>
      <xdr:row>0</xdr:row>
      <xdr:rowOff>260350</xdr:rowOff>
    </xdr:from>
    <xdr:to>
      <xdr:col>7</xdr:col>
      <xdr:colOff>327024</xdr:colOff>
      <xdr:row>2</xdr:row>
      <xdr:rowOff>127000</xdr:rowOff>
    </xdr:to>
    <xdr:grpSp>
      <xdr:nvGrpSpPr>
        <xdr:cNvPr id="5" name="Group 8">
          <a:extLst>
            <a:ext uri="{FF2B5EF4-FFF2-40B4-BE49-F238E27FC236}">
              <a16:creationId xmlns:a16="http://schemas.microsoft.com/office/drawing/2014/main" id="{DD77865D-3137-4C44-9888-338E7CAD30E8}"/>
            </a:ext>
          </a:extLst>
        </xdr:cNvPr>
        <xdr:cNvGrpSpPr>
          <a:grpSpLocks/>
        </xdr:cNvGrpSpPr>
      </xdr:nvGrpSpPr>
      <xdr:grpSpPr bwMode="auto">
        <a:xfrm>
          <a:off x="7940675" y="260350"/>
          <a:ext cx="673099" cy="590550"/>
          <a:chOff x="2381" y="720"/>
          <a:chExt cx="3154" cy="65"/>
        </a:xfrm>
      </xdr:grpSpPr>
      <xdr:pic>
        <xdr:nvPicPr>
          <xdr:cNvPr id="6" name="6 Imagen">
            <a:extLst>
              <a:ext uri="{FF2B5EF4-FFF2-40B4-BE49-F238E27FC236}">
                <a16:creationId xmlns:a16="http://schemas.microsoft.com/office/drawing/2014/main" id="{53517378-D0AE-4161-BFC6-F13AFA85398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443C74A5-02A7-43D4-B226-A7DD9D5A21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7</xdr:col>
      <xdr:colOff>31750</xdr:colOff>
      <xdr:row>0</xdr:row>
      <xdr:rowOff>273050</xdr:rowOff>
    </xdr:from>
    <xdr:to>
      <xdr:col>9</xdr:col>
      <xdr:colOff>104775</xdr:colOff>
      <xdr:row>3</xdr:row>
      <xdr:rowOff>31749</xdr:rowOff>
    </xdr:to>
    <xdr:sp macro="" textlink="">
      <xdr:nvSpPr>
        <xdr:cNvPr id="8" name="CuadroTexto 4">
          <a:extLst>
            <a:ext uri="{FF2B5EF4-FFF2-40B4-BE49-F238E27FC236}">
              <a16:creationId xmlns:a16="http://schemas.microsoft.com/office/drawing/2014/main" id="{3B1E5441-8259-47DB-9280-D42B635243B3}"/>
            </a:ext>
          </a:extLst>
        </xdr:cNvPr>
        <xdr:cNvSpPr txBox="1"/>
      </xdr:nvSpPr>
      <xdr:spPr>
        <a:xfrm>
          <a:off x="5365750" y="187325"/>
          <a:ext cx="1597025" cy="415924"/>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0</xdr:row>
      <xdr:rowOff>19050</xdr:rowOff>
    </xdr:from>
    <xdr:to>
      <xdr:col>0</xdr:col>
      <xdr:colOff>2409824</xdr:colOff>
      <xdr:row>4</xdr:row>
      <xdr:rowOff>19049</xdr:rowOff>
    </xdr:to>
    <xdr:pic>
      <xdr:nvPicPr>
        <xdr:cNvPr id="2" name="18 Imagen" descr="Logo CSJ RGB_01">
          <a:extLst>
            <a:ext uri="{FF2B5EF4-FFF2-40B4-BE49-F238E27FC236}">
              <a16:creationId xmlns:a16="http://schemas.microsoft.com/office/drawing/2014/main" id="{39E1659A-27C7-4559-B31F-A48E2AF038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0"/>
          <a:ext cx="2381249" cy="647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3</xdr:row>
      <xdr:rowOff>123825</xdr:rowOff>
    </xdr:to>
    <xdr:sp macro="" textlink="">
      <xdr:nvSpPr>
        <xdr:cNvPr id="3" name="CuadroTexto 4">
          <a:extLst>
            <a:ext uri="{FF2B5EF4-FFF2-40B4-BE49-F238E27FC236}">
              <a16:creationId xmlns:a16="http://schemas.microsoft.com/office/drawing/2014/main" id="{BE7DF411-D3EB-4E98-8483-A5669BFF11EC}"/>
            </a:ext>
          </a:extLst>
        </xdr:cNvPr>
        <xdr:cNvSpPr txBox="1"/>
      </xdr:nvSpPr>
      <xdr:spPr>
        <a:xfrm>
          <a:off x="9324975" y="57150"/>
          <a:ext cx="1743075" cy="55245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76200</xdr:colOff>
      <xdr:row>2</xdr:row>
      <xdr:rowOff>9525</xdr:rowOff>
    </xdr:from>
    <xdr:to>
      <xdr:col>4</xdr:col>
      <xdr:colOff>2962274</xdr:colOff>
      <xdr:row>3</xdr:row>
      <xdr:rowOff>85725</xdr:rowOff>
    </xdr:to>
    <xdr:grpSp>
      <xdr:nvGrpSpPr>
        <xdr:cNvPr id="4" name="Group 8">
          <a:extLst>
            <a:ext uri="{FF2B5EF4-FFF2-40B4-BE49-F238E27FC236}">
              <a16:creationId xmlns:a16="http://schemas.microsoft.com/office/drawing/2014/main" id="{C375FF74-5B1E-4496-8A5B-03A9AC69E0A5}"/>
            </a:ext>
          </a:extLst>
        </xdr:cNvPr>
        <xdr:cNvGrpSpPr>
          <a:grpSpLocks/>
        </xdr:cNvGrpSpPr>
      </xdr:nvGrpSpPr>
      <xdr:grpSpPr bwMode="auto">
        <a:xfrm>
          <a:off x="7267575" y="342900"/>
          <a:ext cx="2886074" cy="242888"/>
          <a:chOff x="2381" y="720"/>
          <a:chExt cx="3154" cy="65"/>
        </a:xfrm>
      </xdr:grpSpPr>
      <xdr:pic>
        <xdr:nvPicPr>
          <xdr:cNvPr id="5" name="6 Imagen">
            <a:extLst>
              <a:ext uri="{FF2B5EF4-FFF2-40B4-BE49-F238E27FC236}">
                <a16:creationId xmlns:a16="http://schemas.microsoft.com/office/drawing/2014/main" id="{0CE478D7-B722-4977-8275-FDB24DDA42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72EC8277-685B-4C4F-97FB-1791CC3CEE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1247775</xdr:colOff>
      <xdr:row>2</xdr:row>
      <xdr:rowOff>0</xdr:rowOff>
    </xdr:from>
    <xdr:to>
      <xdr:col>4</xdr:col>
      <xdr:colOff>2781301</xdr:colOff>
      <xdr:row>3</xdr:row>
      <xdr:rowOff>109129</xdr:rowOff>
    </xdr:to>
    <xdr:pic>
      <xdr:nvPicPr>
        <xdr:cNvPr id="7" name="Imagen 6">
          <a:extLst>
            <a:ext uri="{FF2B5EF4-FFF2-40B4-BE49-F238E27FC236}">
              <a16:creationId xmlns:a16="http://schemas.microsoft.com/office/drawing/2014/main" id="{6E932ECD-16DB-4E2D-A801-E446022F9364}"/>
            </a:ext>
          </a:extLst>
        </xdr:cNvPr>
        <xdr:cNvPicPr>
          <a:picLocks noChangeAspect="1"/>
        </xdr:cNvPicPr>
      </xdr:nvPicPr>
      <xdr:blipFill>
        <a:blip xmlns:r="http://schemas.openxmlformats.org/officeDocument/2006/relationships" r:embed="rId4"/>
        <a:stretch>
          <a:fillRect/>
        </a:stretch>
      </xdr:blipFill>
      <xdr:spPr>
        <a:xfrm>
          <a:off x="9486900" y="323850"/>
          <a:ext cx="1533526" cy="271054"/>
        </a:xfrm>
        <a:prstGeom prst="rect">
          <a:avLst/>
        </a:prstGeom>
      </xdr:spPr>
    </xdr:pic>
    <xdr:clientData/>
  </xdr:twoCellAnchor>
  <xdr:oneCellAnchor>
    <xdr:from>
      <xdr:col>5</xdr:col>
      <xdr:colOff>441960</xdr:colOff>
      <xdr:row>9</xdr:row>
      <xdr:rowOff>243840</xdr:rowOff>
    </xdr:from>
    <xdr:ext cx="1539240" cy="1508760"/>
    <xdr:sp macro="" textlink="">
      <xdr:nvSpPr>
        <xdr:cNvPr id="8" name="CuadroTexto 7">
          <a:extLst>
            <a:ext uri="{FF2B5EF4-FFF2-40B4-BE49-F238E27FC236}">
              <a16:creationId xmlns:a16="http://schemas.microsoft.com/office/drawing/2014/main" id="{180353EF-8827-4746-B613-C6FC8E3DAC6B}"/>
            </a:ext>
          </a:extLst>
        </xdr:cNvPr>
        <xdr:cNvSpPr txBox="1"/>
      </xdr:nvSpPr>
      <xdr:spPr>
        <a:xfrm>
          <a:off x="11786235" y="2920365"/>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6372583D-1E3B-4ACB-A99D-B0BE4F0539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62AEE7A-162D-499F-A97D-F9337DCD4DE9}"/>
            </a:ext>
          </a:extLst>
        </xdr:cNvPr>
        <xdr:cNvSpPr txBox="1"/>
      </xdr:nvSpPr>
      <xdr:spPr>
        <a:xfrm>
          <a:off x="61245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7957DFC6-BB87-41B3-8F54-05F158CD39FB}"/>
            </a:ext>
          </a:extLst>
        </xdr:cNvPr>
        <xdr:cNvGrpSpPr>
          <a:grpSpLocks/>
        </xdr:cNvGrpSpPr>
      </xdr:nvGrpSpPr>
      <xdr:grpSpPr bwMode="auto">
        <a:xfrm>
          <a:off x="5876926" y="447675"/>
          <a:ext cx="2886074" cy="76200"/>
          <a:chOff x="2381" y="720"/>
          <a:chExt cx="3154" cy="65"/>
        </a:xfrm>
      </xdr:grpSpPr>
      <xdr:pic>
        <xdr:nvPicPr>
          <xdr:cNvPr id="5" name="6 Imagen">
            <a:extLst>
              <a:ext uri="{FF2B5EF4-FFF2-40B4-BE49-F238E27FC236}">
                <a16:creationId xmlns:a16="http://schemas.microsoft.com/office/drawing/2014/main" id="{E6107960-5CE5-4022-BCF8-CB46F299DF9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3D36F87B-9675-4DB0-BBAE-6AD534BFADE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87580101-FAF6-4A72-A2AF-209D770EA9A6}"/>
            </a:ext>
          </a:extLst>
        </xdr:cNvPr>
        <xdr:cNvPicPr>
          <a:picLocks noChangeAspect="1"/>
        </xdr:cNvPicPr>
      </xdr:nvPicPr>
      <xdr:blipFill>
        <a:blip xmlns:r="http://schemas.openxmlformats.org/officeDocument/2006/relationships" r:embed="rId4"/>
        <a:stretch>
          <a:fillRect/>
        </a:stretch>
      </xdr:blipFill>
      <xdr:spPr>
        <a:xfrm>
          <a:off x="6229349" y="342900"/>
          <a:ext cx="1533526" cy="271054"/>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EEA8DE56-07A0-4325-9549-357182CA3875}"/>
            </a:ext>
          </a:extLst>
        </xdr:cNvPr>
        <xdr:cNvSpPr txBox="1"/>
      </xdr:nvSpPr>
      <xdr:spPr>
        <a:xfrm>
          <a:off x="8404860" y="615315"/>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21405</xdr:colOff>
      <xdr:row>0</xdr:row>
      <xdr:rowOff>0</xdr:rowOff>
    </xdr:from>
    <xdr:to>
      <xdr:col>2</xdr:col>
      <xdr:colOff>1143985</xdr:colOff>
      <xdr:row>3</xdr:row>
      <xdr:rowOff>11664</xdr:rowOff>
    </xdr:to>
    <xdr:pic>
      <xdr:nvPicPr>
        <xdr:cNvPr id="2" name="Imagen 1">
          <a:extLst>
            <a:ext uri="{FF2B5EF4-FFF2-40B4-BE49-F238E27FC236}">
              <a16:creationId xmlns:a16="http://schemas.microsoft.com/office/drawing/2014/main" id="{7AF4E8B7-25BB-4C6F-801A-10714F59FBE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405" y="0"/>
          <a:ext cx="3328398" cy="9096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189442</xdr:colOff>
      <xdr:row>2</xdr:row>
      <xdr:rowOff>15875</xdr:rowOff>
    </xdr:to>
    <xdr:pic>
      <xdr:nvPicPr>
        <xdr:cNvPr id="2" name="Imagen 1">
          <a:extLst>
            <a:ext uri="{FF2B5EF4-FFF2-40B4-BE49-F238E27FC236}">
              <a16:creationId xmlns:a16="http://schemas.microsoft.com/office/drawing/2014/main" id="{550F61E5-1B6C-4DD3-AF4A-F8269EEF654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25C8492E-5A4B-4B0B-B676-48E213AF151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7088"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C76446D0-75A4-4003-BF60-0014F9A0505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866775</xdr:colOff>
      <xdr:row>2</xdr:row>
      <xdr:rowOff>15875</xdr:rowOff>
    </xdr:to>
    <xdr:pic>
      <xdr:nvPicPr>
        <xdr:cNvPr id="2" name="Imagen 1">
          <a:extLst>
            <a:ext uri="{FF2B5EF4-FFF2-40B4-BE49-F238E27FC236}">
              <a16:creationId xmlns:a16="http://schemas.microsoft.com/office/drawing/2014/main" id="{14C1A84D-FB38-47A1-9B92-E6DC7BC3276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
          <a:ext cx="2095500" cy="7302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tbcsj-my.sharepoint.com/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tbcsj-my.sharepoint.com/Users/mador/OneDrive/Documentos/Norma%20Icontec/Formato%20ARIESGOS%20EJEMP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etbcsj-my.sharepoint.com/personal/schipath_deaj_ramajudicial_gov_co/Documents/Unidad%20de%20Inform&#225;tica/Inform&#225;tica_SIGCMA/Unidad%20Inform&#225;tica/3.%20Matriz%20de%20Riegos/2022%20Matriz%20de%20Riesgos%20Seguimient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Instructivo"/>
      <sheetName val="Mapa Final"/>
      <sheetName val="Seguimiento 1 Trimestre"/>
      <sheetName val="Clasificación Riesgo"/>
      <sheetName val="Tabla probabilidad"/>
      <sheetName val="Tabla Impacto"/>
      <sheetName val="Tabla Valoración de Controles"/>
      <sheetName val="Matriz de Calor"/>
      <sheetName val="Hoja1"/>
      <sheetName val="LISTA"/>
      <sheetName val="Seguimiento 2 Trimestre"/>
      <sheetName val="Seguimiento 3 Trimestre "/>
      <sheetName val="Seguimiento 4 Trimestre "/>
    </sheetNames>
    <sheetDataSet>
      <sheetData sheetId="0"/>
      <sheetData sheetId="1"/>
      <sheetData sheetId="2"/>
      <sheetData sheetId="3"/>
      <sheetData sheetId="4"/>
      <sheetData sheetId="5"/>
      <sheetData sheetId="6"/>
      <sheetData sheetId="7">
        <row r="5">
          <cell r="B5" t="str">
            <v>Muy Baja</v>
          </cell>
          <cell r="D5">
            <v>0.2</v>
          </cell>
        </row>
        <row r="6">
          <cell r="B6" t="str">
            <v>Baja</v>
          </cell>
          <cell r="D6">
            <v>0.4</v>
          </cell>
        </row>
        <row r="7">
          <cell r="B7" t="str">
            <v>Media</v>
          </cell>
          <cell r="D7">
            <v>0.6</v>
          </cell>
        </row>
        <row r="8">
          <cell r="B8" t="str">
            <v>Alta</v>
          </cell>
          <cell r="D8">
            <v>0.8</v>
          </cell>
        </row>
        <row r="9">
          <cell r="B9" t="str">
            <v>Muy Alta</v>
          </cell>
          <cell r="D9">
            <v>1</v>
          </cell>
        </row>
      </sheetData>
      <sheetData sheetId="8"/>
      <sheetData sheetId="9"/>
      <sheetData sheetId="10"/>
      <sheetData sheetId="11">
        <row r="4">
          <cell r="B4" t="str">
            <v>Muy BajaLeve</v>
          </cell>
        </row>
      </sheetData>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Carlos Fernando Galindo Castro" id="{B6C05159-B06E-4CE1-B978-D35B8626667A}" userId="S::cgalindc@deaj.ramajudicial.gov.co::32ef9825-2ec2-4390-8358-ab2eff8010c3" providerId="AD"/>
</personList>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Usuario\Desktop\Nueva%20Metodologia%20Riesgos\Caja%20de%20Herramientas%20Guia%20DAPF\1.%20Matriz_mapa_riesg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r:id="rId2"/>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37:E249"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24">
    <format dxfId="1821">
      <pivotArea field="1" type="button" dataOnly="0" labelOnly="1" outline="0" axis="axisRow" fieldPosition="1"/>
    </format>
    <format dxfId="1820">
      <pivotArea dataOnly="0" labelOnly="1" outline="0" fieldPosition="0">
        <references count="1">
          <reference field="0" count="1">
            <x v="0"/>
          </reference>
        </references>
      </pivotArea>
    </format>
    <format dxfId="1819">
      <pivotArea dataOnly="0" labelOnly="1" outline="0" fieldPosition="0">
        <references count="1">
          <reference field="0" count="1">
            <x v="1"/>
          </reference>
        </references>
      </pivotArea>
    </format>
    <format dxfId="1818">
      <pivotArea dataOnly="0" labelOnly="1" outline="0" fieldPosition="0">
        <references count="2">
          <reference field="0" count="1" selected="0">
            <x v="0"/>
          </reference>
          <reference field="1" count="5">
            <x v="0"/>
            <x v="6"/>
            <x v="7"/>
            <x v="8"/>
            <x v="9"/>
          </reference>
        </references>
      </pivotArea>
    </format>
    <format dxfId="1817">
      <pivotArea dataOnly="0" labelOnly="1" outline="0" fieldPosition="0">
        <references count="2">
          <reference field="0" count="1" selected="0">
            <x v="1"/>
          </reference>
          <reference field="1" count="5">
            <x v="1"/>
            <x v="2"/>
            <x v="3"/>
            <x v="4"/>
            <x v="5"/>
          </reference>
        </references>
      </pivotArea>
    </format>
    <format dxfId="1816">
      <pivotArea type="all" dataOnly="0" outline="0" fieldPosition="0"/>
    </format>
    <format dxfId="1815">
      <pivotArea field="0" type="button" dataOnly="0" labelOnly="1" outline="0" axis="axisRow" fieldPosition="0"/>
    </format>
    <format dxfId="1814">
      <pivotArea field="1" type="button" dataOnly="0" labelOnly="1" outline="0" axis="axisRow" fieldPosition="1"/>
    </format>
    <format dxfId="1813">
      <pivotArea dataOnly="0" labelOnly="1" outline="0" fieldPosition="0">
        <references count="1">
          <reference field="0" count="0"/>
        </references>
      </pivotArea>
    </format>
    <format dxfId="1812">
      <pivotArea dataOnly="0" labelOnly="1" outline="0" fieldPosition="0">
        <references count="2">
          <reference field="0" count="1" selected="0">
            <x v="0"/>
          </reference>
          <reference field="1" count="5">
            <x v="0"/>
            <x v="6"/>
            <x v="7"/>
            <x v="8"/>
            <x v="9"/>
          </reference>
        </references>
      </pivotArea>
    </format>
    <format dxfId="1811">
      <pivotArea dataOnly="0" labelOnly="1" outline="0" fieldPosition="0">
        <references count="2">
          <reference field="0" count="1" selected="0">
            <x v="1"/>
          </reference>
          <reference field="1" count="5">
            <x v="1"/>
            <x v="2"/>
            <x v="3"/>
            <x v="4"/>
            <x v="5"/>
          </reference>
        </references>
      </pivotArea>
    </format>
    <format dxfId="1810">
      <pivotArea field="0" type="button" dataOnly="0" labelOnly="1" outline="0" axis="axisRow" fieldPosition="0"/>
    </format>
    <format dxfId="1809">
      <pivotArea dataOnly="0" labelOnly="1" outline="0" fieldPosition="0">
        <references count="1">
          <reference field="0" count="1">
            <x v="0"/>
          </reference>
        </references>
      </pivotArea>
    </format>
    <format dxfId="1808">
      <pivotArea dataOnly="0" labelOnly="1" outline="0" fieldPosition="0">
        <references count="1">
          <reference field="0" count="1">
            <x v="1"/>
          </reference>
        </references>
      </pivotArea>
    </format>
    <format dxfId="1807">
      <pivotArea field="1" type="button" dataOnly="0" labelOnly="1" outline="0" axis="axisRow" fieldPosition="1"/>
    </format>
    <format dxfId="1806">
      <pivotArea dataOnly="0" labelOnly="1" outline="0" fieldPosition="0">
        <references count="1">
          <reference field="0" count="1">
            <x v="0"/>
          </reference>
        </references>
      </pivotArea>
    </format>
    <format dxfId="1805">
      <pivotArea dataOnly="0" labelOnly="1" outline="0" fieldPosition="0">
        <references count="1">
          <reference field="0" count="1">
            <x v="1"/>
          </reference>
        </references>
      </pivotArea>
    </format>
    <format dxfId="1804">
      <pivotArea dataOnly="0" labelOnly="1" outline="0" fieldPosition="0">
        <references count="2">
          <reference field="0" count="1" selected="0">
            <x v="0"/>
          </reference>
          <reference field="1" count="5">
            <x v="0"/>
            <x v="6"/>
            <x v="7"/>
            <x v="8"/>
            <x v="9"/>
          </reference>
        </references>
      </pivotArea>
    </format>
    <format dxfId="1803">
      <pivotArea dataOnly="0" labelOnly="1" outline="0" fieldPosition="0">
        <references count="2">
          <reference field="0" count="1" selected="0">
            <x v="1"/>
          </reference>
          <reference field="1" count="5">
            <x v="1"/>
            <x v="2"/>
            <x v="3"/>
            <x v="4"/>
            <x v="5"/>
          </reference>
        </references>
      </pivotArea>
    </format>
    <format dxfId="1802">
      <pivotArea field="1" type="button" dataOnly="0" labelOnly="1" outline="0" axis="axisRow" fieldPosition="1"/>
    </format>
    <format dxfId="1801">
      <pivotArea dataOnly="0" labelOnly="1" outline="0" fieldPosition="0">
        <references count="1">
          <reference field="0" count="1">
            <x v="0"/>
          </reference>
        </references>
      </pivotArea>
    </format>
    <format dxfId="1800">
      <pivotArea dataOnly="0" labelOnly="1" outline="0" fieldPosition="0">
        <references count="1">
          <reference field="0" count="1">
            <x v="1"/>
          </reference>
        </references>
      </pivotArea>
    </format>
    <format dxfId="1799">
      <pivotArea dataOnly="0" labelOnly="1" outline="0" fieldPosition="0">
        <references count="2">
          <reference field="0" count="1" selected="0">
            <x v="0"/>
          </reference>
          <reference field="1" count="5">
            <x v="0"/>
            <x v="6"/>
            <x v="7"/>
            <x v="8"/>
            <x v="9"/>
          </reference>
        </references>
      </pivotArea>
    </format>
    <format dxfId="1798">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1" displayName="Tabla1" ref="B237:C247" totalsRowShown="0" headerRowDxfId="1797" dataDxfId="1796">
  <autoFilter ref="B237:C247"/>
  <tableColumns count="2">
    <tableColumn id="1" name="Criterios" dataDxfId="1795"/>
    <tableColumn id="2" name="Subcriterios" dataDxfId="1794"/>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0" dT="2022-07-11T16:37:39.74" personId="{B6C05159-B06E-4CE1-B978-D35B8626667A}" id="{E7F39AB1-3503-49A3-8436-E65BEEB32CF0}">
    <text>DIHCC</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I19"/>
  <sheetViews>
    <sheetView showGridLines="0" zoomScaleNormal="100" workbookViewId="0">
      <selection activeCell="B15" sqref="B15:I15"/>
    </sheetView>
  </sheetViews>
  <sheetFormatPr baseColWidth="10" defaultColWidth="11.42578125" defaultRowHeight="15" x14ac:dyDescent="0.25"/>
  <cols>
    <col min="1" max="1" width="42.42578125" customWidth="1"/>
    <col min="2" max="2" width="18" customWidth="1"/>
    <col min="3" max="3" width="14.140625" style="36" customWidth="1"/>
    <col min="4" max="8" width="12.42578125" customWidth="1"/>
  </cols>
  <sheetData>
    <row r="1" spans="1:9" ht="42" customHeight="1" x14ac:dyDescent="0.35">
      <c r="A1" s="240" t="s">
        <v>0</v>
      </c>
      <c r="B1" s="240"/>
      <c r="C1" s="240"/>
      <c r="D1" s="240"/>
      <c r="E1" s="240"/>
      <c r="F1" s="240"/>
    </row>
    <row r="4" spans="1:9" ht="6.75" customHeight="1" x14ac:dyDescent="0.25"/>
    <row r="5" spans="1:9" ht="5.25" customHeight="1" x14ac:dyDescent="0.25">
      <c r="D5" s="44"/>
      <c r="E5" s="44"/>
      <c r="F5" s="44"/>
      <c r="G5" s="44"/>
      <c r="H5" s="44"/>
    </row>
    <row r="6" spans="1:9" ht="3.75" customHeight="1" x14ac:dyDescent="0.25">
      <c r="D6" s="44"/>
      <c r="E6" s="44"/>
      <c r="F6" s="44"/>
      <c r="G6" s="44"/>
      <c r="H6" s="44"/>
    </row>
    <row r="7" spans="1:9" ht="33.75" x14ac:dyDescent="0.5">
      <c r="A7" s="241" t="s">
        <v>1</v>
      </c>
      <c r="B7" s="241"/>
      <c r="C7" s="241"/>
      <c r="D7" s="241"/>
      <c r="E7" s="241"/>
      <c r="F7" s="241"/>
      <c r="G7" s="241"/>
      <c r="H7" s="241"/>
      <c r="I7" s="241"/>
    </row>
    <row r="9" spans="1:9" s="37" customFormat="1" ht="45" customHeight="1" x14ac:dyDescent="0.2">
      <c r="A9" s="38" t="s">
        <v>2</v>
      </c>
      <c r="B9" s="242" t="s">
        <v>3</v>
      </c>
      <c r="C9" s="242"/>
      <c r="D9" s="242"/>
      <c r="E9" s="242"/>
      <c r="F9" s="242"/>
      <c r="G9" s="242"/>
      <c r="H9" s="242"/>
      <c r="I9" s="242"/>
    </row>
    <row r="10" spans="1:9" s="37" customFormat="1" ht="16.7" customHeight="1" x14ac:dyDescent="0.2">
      <c r="A10" s="42"/>
      <c r="B10" s="43"/>
      <c r="C10" s="43"/>
      <c r="D10" s="42"/>
      <c r="E10" s="41"/>
    </row>
    <row r="11" spans="1:9" s="37" customFormat="1" ht="26.25" customHeight="1" x14ac:dyDescent="0.2">
      <c r="A11" s="191" t="s">
        <v>4</v>
      </c>
      <c r="B11" s="39" t="s">
        <v>5</v>
      </c>
      <c r="C11" s="243" t="s">
        <v>6</v>
      </c>
      <c r="D11" s="243"/>
      <c r="E11" s="243"/>
      <c r="F11" s="243"/>
      <c r="G11" s="243"/>
      <c r="H11" s="243"/>
      <c r="I11" s="243"/>
    </row>
    <row r="12" spans="1:9" ht="12.75" customHeight="1" x14ac:dyDescent="0.25">
      <c r="A12" s="40"/>
    </row>
    <row r="13" spans="1:9" s="192" customFormat="1" ht="21" customHeight="1" x14ac:dyDescent="0.25">
      <c r="A13" s="194" t="s">
        <v>7</v>
      </c>
      <c r="B13" s="239"/>
      <c r="C13" s="239"/>
      <c r="D13" s="239"/>
      <c r="E13" s="239"/>
      <c r="F13" s="239"/>
      <c r="G13" s="239"/>
      <c r="H13" s="239"/>
      <c r="I13" s="239"/>
    </row>
    <row r="14" spans="1:9" s="193" customFormat="1" ht="26.25" customHeight="1" x14ac:dyDescent="0.25">
      <c r="A14" s="194" t="s">
        <v>8</v>
      </c>
      <c r="B14" s="239"/>
      <c r="C14" s="239"/>
      <c r="D14" s="239"/>
      <c r="E14" s="239"/>
      <c r="F14" s="239"/>
      <c r="G14" s="239"/>
      <c r="H14" s="239"/>
      <c r="I14" s="239"/>
    </row>
    <row r="15" spans="1:9" s="193" customFormat="1" ht="21.75" customHeight="1" x14ac:dyDescent="0.25">
      <c r="A15" s="194" t="s">
        <v>9</v>
      </c>
      <c r="B15" s="244" t="s">
        <v>10</v>
      </c>
      <c r="C15" s="244"/>
      <c r="D15" s="244"/>
      <c r="E15" s="244"/>
      <c r="F15" s="244"/>
      <c r="G15" s="244"/>
      <c r="H15" s="244"/>
      <c r="I15" s="244"/>
    </row>
    <row r="16" spans="1:9" s="193" customFormat="1" ht="22.5" customHeight="1" x14ac:dyDescent="0.25">
      <c r="A16" s="194" t="s">
        <v>11</v>
      </c>
      <c r="B16" s="239"/>
      <c r="C16" s="239"/>
      <c r="D16" s="239"/>
      <c r="E16" s="239"/>
      <c r="F16" s="239"/>
      <c r="G16" s="239"/>
      <c r="H16" s="239"/>
      <c r="I16" s="239"/>
    </row>
    <row r="17" spans="1:9" s="193" customFormat="1" ht="18" customHeight="1" x14ac:dyDescent="0.25">
      <c r="A17" s="195" t="s">
        <v>12</v>
      </c>
      <c r="B17" s="239"/>
      <c r="C17" s="239"/>
      <c r="D17" s="239"/>
      <c r="E17" s="239"/>
      <c r="F17" s="239"/>
      <c r="G17" s="239"/>
      <c r="H17" s="239"/>
      <c r="I17" s="239"/>
    </row>
    <row r="19" spans="1:9" s="37" customFormat="1" ht="24.75" customHeight="1" x14ac:dyDescent="0.2">
      <c r="A19" s="38" t="s">
        <v>13</v>
      </c>
      <c r="B19" s="238">
        <v>44391</v>
      </c>
      <c r="C19" s="238"/>
      <c r="D19" s="238"/>
      <c r="E19" s="238"/>
      <c r="F19" s="238"/>
      <c r="G19" s="238"/>
      <c r="H19" s="238"/>
      <c r="I19" s="238"/>
    </row>
  </sheetData>
  <mergeCells count="10">
    <mergeCell ref="B19:I19"/>
    <mergeCell ref="B13:I13"/>
    <mergeCell ref="B16:I16"/>
    <mergeCell ref="B17:I17"/>
    <mergeCell ref="A1:F1"/>
    <mergeCell ref="A7:I7"/>
    <mergeCell ref="B9:I9"/>
    <mergeCell ref="C11:I11"/>
    <mergeCell ref="B14:I14"/>
    <mergeCell ref="B15:I15"/>
  </mergeCells>
  <dataValidations count="2">
    <dataValidation allowBlank="1" showInputMessage="1" showErrorMessage="1" prompt="Proponer y escribir en una frase la estrategia para gestionar la debilidad, la oportunidad, la amenaza o la fortaleza.Usar verbo de acción en infinitivo._x000a_" sqref="G1"/>
    <dataValidation type="list" allowBlank="1" showInputMessage="1" showErrorMessage="1" sqref="B11">
      <formula1>"Estrategicos, Misionales, Apoyo, Evaluacion y Mejora"</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K16"/>
  <sheetViews>
    <sheetView topLeftCell="B1" workbookViewId="0">
      <selection activeCell="AU66" sqref="AU66"/>
    </sheetView>
  </sheetViews>
  <sheetFormatPr baseColWidth="10" defaultColWidth="14.28515625" defaultRowHeight="12.75" x14ac:dyDescent="0.2"/>
  <cols>
    <col min="1" max="2" width="14.28515625" style="19"/>
    <col min="3" max="3" width="17" style="19" customWidth="1"/>
    <col min="4" max="4" width="14.28515625" style="19"/>
    <col min="5" max="5" width="66" style="19" customWidth="1"/>
    <col min="6" max="6" width="14.28515625" style="19"/>
    <col min="7" max="8" width="5.85546875" style="19" customWidth="1"/>
    <col min="9" max="16384" width="14.28515625" style="19"/>
  </cols>
  <sheetData>
    <row r="1" spans="2:11" ht="24" customHeight="1" thickBot="1" x14ac:dyDescent="0.25">
      <c r="B1" s="426" t="s">
        <v>393</v>
      </c>
      <c r="C1" s="427"/>
      <c r="D1" s="427"/>
      <c r="E1" s="427"/>
      <c r="F1" s="428"/>
    </row>
    <row r="2" spans="2:11" ht="16.5" thickBot="1" x14ac:dyDescent="0.3">
      <c r="B2" s="20"/>
      <c r="C2" s="20"/>
      <c r="D2" s="20"/>
      <c r="E2" s="20"/>
      <c r="F2" s="20"/>
      <c r="I2" s="66"/>
      <c r="J2" s="72" t="s">
        <v>278</v>
      </c>
      <c r="K2" s="72" t="s">
        <v>183</v>
      </c>
    </row>
    <row r="3" spans="2:11" ht="16.5" thickBot="1" x14ac:dyDescent="0.25">
      <c r="B3" s="429" t="s">
        <v>394</v>
      </c>
      <c r="C3" s="430"/>
      <c r="D3" s="430"/>
      <c r="E3" s="21" t="s">
        <v>395</v>
      </c>
      <c r="F3" s="22" t="s">
        <v>396</v>
      </c>
      <c r="I3" s="71" t="s">
        <v>192</v>
      </c>
      <c r="J3" s="150">
        <v>0.5</v>
      </c>
      <c r="K3" s="150">
        <v>0.45</v>
      </c>
    </row>
    <row r="4" spans="2:11" ht="15.75" x14ac:dyDescent="0.2">
      <c r="B4" s="431" t="s">
        <v>397</v>
      </c>
      <c r="C4" s="433" t="s">
        <v>168</v>
      </c>
      <c r="D4" s="23" t="s">
        <v>192</v>
      </c>
      <c r="E4" s="24" t="s">
        <v>398</v>
      </c>
      <c r="F4" s="25">
        <v>0.25</v>
      </c>
      <c r="I4" s="72" t="s">
        <v>182</v>
      </c>
      <c r="J4" s="150">
        <v>0.4</v>
      </c>
      <c r="K4" s="150">
        <v>0.35</v>
      </c>
    </row>
    <row r="5" spans="2:11" ht="28.5" customHeight="1" x14ac:dyDescent="0.2">
      <c r="B5" s="432"/>
      <c r="C5" s="434"/>
      <c r="D5" s="26" t="s">
        <v>182</v>
      </c>
      <c r="E5" s="27" t="s">
        <v>399</v>
      </c>
      <c r="F5" s="28">
        <v>0.15</v>
      </c>
      <c r="I5" s="72" t="s">
        <v>189</v>
      </c>
      <c r="J5" s="150">
        <v>0.35</v>
      </c>
      <c r="K5" s="150">
        <v>0.3</v>
      </c>
    </row>
    <row r="6" spans="2:11" ht="31.5" x14ac:dyDescent="0.2">
      <c r="B6" s="432"/>
      <c r="C6" s="434"/>
      <c r="D6" s="26" t="s">
        <v>189</v>
      </c>
      <c r="E6" s="27" t="s">
        <v>400</v>
      </c>
      <c r="F6" s="28">
        <v>0.1</v>
      </c>
    </row>
    <row r="7" spans="2:11" ht="47.25" x14ac:dyDescent="0.2">
      <c r="B7" s="432"/>
      <c r="C7" s="434" t="s">
        <v>169</v>
      </c>
      <c r="D7" s="26" t="s">
        <v>278</v>
      </c>
      <c r="E7" s="27" t="s">
        <v>401</v>
      </c>
      <c r="F7" s="28">
        <v>0.25</v>
      </c>
      <c r="G7" s="67"/>
    </row>
    <row r="8" spans="2:11" ht="31.5" x14ac:dyDescent="0.2">
      <c r="B8" s="432"/>
      <c r="C8" s="434"/>
      <c r="D8" s="26" t="s">
        <v>183</v>
      </c>
      <c r="E8" s="27" t="s">
        <v>402</v>
      </c>
      <c r="F8" s="28">
        <v>0.2</v>
      </c>
      <c r="G8" s="67"/>
    </row>
    <row r="9" spans="2:11" ht="47.25" x14ac:dyDescent="0.2">
      <c r="B9" s="432" t="s">
        <v>403</v>
      </c>
      <c r="C9" s="434" t="s">
        <v>171</v>
      </c>
      <c r="D9" s="26" t="s">
        <v>184</v>
      </c>
      <c r="E9" s="27" t="s">
        <v>404</v>
      </c>
      <c r="F9" s="29" t="s">
        <v>405</v>
      </c>
    </row>
    <row r="10" spans="2:11" ht="31.5" x14ac:dyDescent="0.2">
      <c r="B10" s="432"/>
      <c r="C10" s="434"/>
      <c r="D10" s="26" t="s">
        <v>406</v>
      </c>
      <c r="E10" s="27" t="s">
        <v>407</v>
      </c>
      <c r="F10" s="29" t="s">
        <v>405</v>
      </c>
    </row>
    <row r="11" spans="2:11" ht="31.5" x14ac:dyDescent="0.2">
      <c r="B11" s="432"/>
      <c r="C11" s="434" t="s">
        <v>172</v>
      </c>
      <c r="D11" s="26" t="s">
        <v>190</v>
      </c>
      <c r="E11" s="27" t="s">
        <v>408</v>
      </c>
      <c r="F11" s="29" t="s">
        <v>405</v>
      </c>
    </row>
    <row r="12" spans="2:11" ht="31.5" x14ac:dyDescent="0.2">
      <c r="B12" s="432"/>
      <c r="C12" s="434"/>
      <c r="D12" s="26" t="s">
        <v>185</v>
      </c>
      <c r="E12" s="27" t="s">
        <v>409</v>
      </c>
      <c r="F12" s="29" t="s">
        <v>405</v>
      </c>
    </row>
    <row r="13" spans="2:11" ht="15.75" x14ac:dyDescent="0.2">
      <c r="B13" s="432"/>
      <c r="C13" s="434" t="s">
        <v>173</v>
      </c>
      <c r="D13" s="26" t="s">
        <v>186</v>
      </c>
      <c r="E13" s="27" t="s">
        <v>410</v>
      </c>
      <c r="F13" s="29" t="s">
        <v>405</v>
      </c>
    </row>
    <row r="14" spans="2:11" ht="16.5" thickBot="1" x14ac:dyDescent="0.25">
      <c r="B14" s="435"/>
      <c r="C14" s="436"/>
      <c r="D14" s="30" t="s">
        <v>411</v>
      </c>
      <c r="E14" s="31" t="s">
        <v>412</v>
      </c>
      <c r="F14" s="32" t="s">
        <v>405</v>
      </c>
    </row>
    <row r="15" spans="2:11" ht="49.5" customHeight="1" x14ac:dyDescent="0.2">
      <c r="B15" s="425" t="s">
        <v>413</v>
      </c>
      <c r="C15" s="425"/>
      <c r="D15" s="425"/>
      <c r="E15" s="425"/>
      <c r="F15" s="425"/>
    </row>
    <row r="16" spans="2:11" ht="27" customHeight="1" x14ac:dyDescent="0.25">
      <c r="B16" s="33"/>
    </row>
  </sheetData>
  <mergeCells count="10">
    <mergeCell ref="B15:F15"/>
    <mergeCell ref="B1:F1"/>
    <mergeCell ref="B3:D3"/>
    <mergeCell ref="B4:B8"/>
    <mergeCell ref="C4:C6"/>
    <mergeCell ref="C7:C8"/>
    <mergeCell ref="B9:B14"/>
    <mergeCell ref="C9:C10"/>
    <mergeCell ref="C11:C12"/>
    <mergeCell ref="C13: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4:AU63"/>
  <sheetViews>
    <sheetView zoomScale="90" zoomScaleNormal="90" workbookViewId="0">
      <selection activeCell="AU66" sqref="AU66"/>
    </sheetView>
  </sheetViews>
  <sheetFormatPr baseColWidth="10" defaultColWidth="11.42578125" defaultRowHeight="12.75" x14ac:dyDescent="0.2"/>
  <cols>
    <col min="1" max="1" width="3.7109375" style="19" customWidth="1"/>
    <col min="2" max="2" width="6.7109375" style="19" customWidth="1"/>
    <col min="3" max="3" width="0.5703125" style="19" hidden="1" customWidth="1"/>
    <col min="4" max="4" width="11.42578125" style="19" hidden="1" customWidth="1"/>
    <col min="5" max="5" width="9.85546875" style="19" customWidth="1"/>
    <col min="6" max="8" width="11.42578125" style="19" hidden="1" customWidth="1"/>
    <col min="9" max="9" width="8.42578125" style="19" customWidth="1"/>
    <col min="10" max="11" width="11.42578125" style="19"/>
    <col min="12" max="12" width="0.140625" style="19" customWidth="1"/>
    <col min="13" max="13" width="0.28515625" style="19" hidden="1" customWidth="1"/>
    <col min="14" max="15" width="11.42578125" style="19" hidden="1" customWidth="1"/>
    <col min="16" max="16" width="11.42578125" style="19"/>
    <col min="17" max="17" width="10.28515625" style="19" customWidth="1"/>
    <col min="18" max="18" width="11.42578125" style="19" hidden="1" customWidth="1"/>
    <col min="19" max="19" width="0.85546875" style="19" hidden="1" customWidth="1"/>
    <col min="20" max="20" width="11.42578125" style="19" hidden="1" customWidth="1"/>
    <col min="21" max="21" width="0.140625" style="19" hidden="1" customWidth="1"/>
    <col min="22" max="22" width="11.42578125" style="19"/>
    <col min="23" max="23" width="10.140625" style="19" customWidth="1"/>
    <col min="24" max="24" width="3.85546875" style="19" hidden="1" customWidth="1"/>
    <col min="25" max="25" width="4.42578125" style="19" hidden="1" customWidth="1"/>
    <col min="26" max="27" width="11.42578125" style="19" hidden="1" customWidth="1"/>
    <col min="28" max="28" width="11.42578125" style="19"/>
    <col min="29" max="29" width="9.7109375" style="19" customWidth="1"/>
    <col min="30" max="30" width="1.5703125" style="19" hidden="1" customWidth="1"/>
    <col min="31" max="32" width="11.42578125" style="19" hidden="1" customWidth="1"/>
    <col min="33" max="33" width="0.85546875" style="19" hidden="1" customWidth="1"/>
    <col min="34" max="34" width="11.42578125" style="19"/>
    <col min="35" max="35" width="13" style="19" customWidth="1"/>
    <col min="36" max="37" width="1.5703125" style="19" hidden="1" customWidth="1"/>
    <col min="38" max="38" width="1" style="19" customWidth="1"/>
    <col min="39" max="39" width="11.42578125" style="19"/>
    <col min="40" max="40" width="6.85546875" style="19" customWidth="1"/>
    <col min="41" max="41" width="4.5703125" style="19" customWidth="1"/>
    <col min="42" max="42" width="2.42578125" style="19" hidden="1" customWidth="1"/>
    <col min="43" max="45" width="11.42578125" style="19" hidden="1" customWidth="1"/>
    <col min="46" max="46" width="11.42578125" style="19"/>
    <col min="47" max="47" width="15.7109375" style="19" customWidth="1"/>
    <col min="48" max="16384" width="11.42578125" style="19"/>
  </cols>
  <sheetData>
    <row r="4" spans="2:47" x14ac:dyDescent="0.2">
      <c r="B4" s="437" t="s">
        <v>414</v>
      </c>
      <c r="C4" s="437"/>
      <c r="D4" s="437"/>
      <c r="E4" s="437"/>
      <c r="F4" s="437"/>
      <c r="G4" s="437"/>
      <c r="H4" s="437"/>
      <c r="I4" s="437"/>
      <c r="J4" s="438" t="s">
        <v>92</v>
      </c>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T4" s="439" t="s">
        <v>126</v>
      </c>
      <c r="AU4" s="439"/>
    </row>
    <row r="5" spans="2:47" x14ac:dyDescent="0.2">
      <c r="B5" s="437"/>
      <c r="C5" s="437"/>
      <c r="D5" s="437"/>
      <c r="E5" s="437"/>
      <c r="F5" s="437"/>
      <c r="G5" s="437"/>
      <c r="H5" s="437"/>
      <c r="I5" s="437"/>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T5" s="439"/>
      <c r="AU5" s="439"/>
    </row>
    <row r="6" spans="2:47" x14ac:dyDescent="0.2">
      <c r="B6" s="437"/>
      <c r="C6" s="437"/>
      <c r="D6" s="437"/>
      <c r="E6" s="437"/>
      <c r="F6" s="437"/>
      <c r="G6" s="437"/>
      <c r="H6" s="437"/>
      <c r="I6" s="437"/>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T6" s="439"/>
      <c r="AU6" s="439"/>
    </row>
    <row r="7" spans="2:47" ht="13.5" thickBot="1" x14ac:dyDescent="0.25"/>
    <row r="8" spans="2:47" ht="8.25" customHeight="1" x14ac:dyDescent="0.2">
      <c r="B8" s="440" t="s">
        <v>325</v>
      </c>
      <c r="C8" s="440"/>
      <c r="D8" s="441"/>
      <c r="E8" s="442" t="s">
        <v>415</v>
      </c>
      <c r="F8" s="443"/>
      <c r="G8" s="443"/>
      <c r="H8" s="443"/>
      <c r="I8" s="444"/>
      <c r="J8" s="151" t="s">
        <v>416</v>
      </c>
      <c r="K8" s="152" t="s">
        <v>416</v>
      </c>
      <c r="L8" s="152" t="s">
        <v>416</v>
      </c>
      <c r="M8" s="152" t="s">
        <v>416</v>
      </c>
      <c r="N8" s="152" t="s">
        <v>416</v>
      </c>
      <c r="O8" s="153" t="s">
        <v>416</v>
      </c>
      <c r="P8" s="151" t="s">
        <v>416</v>
      </c>
      <c r="Q8" s="152" t="s">
        <v>416</v>
      </c>
      <c r="R8" s="152" t="s">
        <v>416</v>
      </c>
      <c r="S8" s="152" t="s">
        <v>416</v>
      </c>
      <c r="T8" s="152" t="s">
        <v>416</v>
      </c>
      <c r="U8" s="153" t="s">
        <v>416</v>
      </c>
      <c r="V8" s="151" t="s">
        <v>416</v>
      </c>
      <c r="W8" s="152" t="s">
        <v>416</v>
      </c>
      <c r="X8" s="152" t="s">
        <v>416</v>
      </c>
      <c r="Y8" s="152" t="s">
        <v>416</v>
      </c>
      <c r="Z8" s="152" t="s">
        <v>416</v>
      </c>
      <c r="AA8" s="153" t="s">
        <v>416</v>
      </c>
      <c r="AB8" s="151" t="s">
        <v>416</v>
      </c>
      <c r="AC8" s="152" t="s">
        <v>416</v>
      </c>
      <c r="AD8" s="152" t="s">
        <v>416</v>
      </c>
      <c r="AE8" s="152" t="s">
        <v>416</v>
      </c>
      <c r="AF8" s="152" t="s">
        <v>416</v>
      </c>
      <c r="AG8" s="153" t="s">
        <v>416</v>
      </c>
      <c r="AH8" s="154" t="s">
        <v>416</v>
      </c>
      <c r="AI8" s="155" t="s">
        <v>416</v>
      </c>
      <c r="AJ8" s="155" t="s">
        <v>416</v>
      </c>
      <c r="AK8" s="155" t="s">
        <v>416</v>
      </c>
      <c r="AL8" s="197" t="s">
        <v>416</v>
      </c>
      <c r="AN8" s="451" t="s">
        <v>417</v>
      </c>
      <c r="AO8" s="452"/>
      <c r="AP8" s="452"/>
      <c r="AQ8" s="452"/>
      <c r="AR8" s="452"/>
      <c r="AS8" s="453"/>
      <c r="AT8" s="460" t="s">
        <v>418</v>
      </c>
      <c r="AU8" s="460"/>
    </row>
    <row r="9" spans="2:47" ht="8.25" customHeight="1" x14ac:dyDescent="0.2">
      <c r="B9" s="440"/>
      <c r="C9" s="440"/>
      <c r="D9" s="441"/>
      <c r="E9" s="445"/>
      <c r="F9" s="446"/>
      <c r="G9" s="446"/>
      <c r="H9" s="446"/>
      <c r="I9" s="447"/>
      <c r="J9" s="156" t="s">
        <v>416</v>
      </c>
      <c r="K9" s="157" t="s">
        <v>416</v>
      </c>
      <c r="L9" s="157" t="s">
        <v>416</v>
      </c>
      <c r="M9" s="157" t="s">
        <v>416</v>
      </c>
      <c r="N9" s="157" t="s">
        <v>416</v>
      </c>
      <c r="O9" s="158" t="s">
        <v>416</v>
      </c>
      <c r="P9" s="156" t="s">
        <v>416</v>
      </c>
      <c r="Q9" s="157" t="s">
        <v>416</v>
      </c>
      <c r="R9" s="157" t="s">
        <v>416</v>
      </c>
      <c r="S9" s="157" t="s">
        <v>416</v>
      </c>
      <c r="T9" s="157" t="s">
        <v>416</v>
      </c>
      <c r="U9" s="158" t="s">
        <v>416</v>
      </c>
      <c r="V9" s="156" t="s">
        <v>416</v>
      </c>
      <c r="W9" s="157" t="s">
        <v>416</v>
      </c>
      <c r="X9" s="157" t="s">
        <v>416</v>
      </c>
      <c r="Y9" s="157" t="s">
        <v>416</v>
      </c>
      <c r="Z9" s="157" t="s">
        <v>416</v>
      </c>
      <c r="AA9" s="158" t="s">
        <v>416</v>
      </c>
      <c r="AB9" s="156" t="s">
        <v>416</v>
      </c>
      <c r="AC9" s="157" t="s">
        <v>416</v>
      </c>
      <c r="AD9" s="157" t="s">
        <v>416</v>
      </c>
      <c r="AE9" s="157" t="s">
        <v>416</v>
      </c>
      <c r="AF9" s="157" t="s">
        <v>416</v>
      </c>
      <c r="AG9" s="158" t="s">
        <v>416</v>
      </c>
      <c r="AH9" s="159" t="s">
        <v>416</v>
      </c>
      <c r="AI9" s="196" t="s">
        <v>416</v>
      </c>
      <c r="AJ9" s="196" t="s">
        <v>416</v>
      </c>
      <c r="AK9" s="196" t="s">
        <v>416</v>
      </c>
      <c r="AL9" s="198" t="s">
        <v>416</v>
      </c>
      <c r="AN9" s="454"/>
      <c r="AO9" s="455"/>
      <c r="AP9" s="455"/>
      <c r="AQ9" s="455"/>
      <c r="AR9" s="455"/>
      <c r="AS9" s="456"/>
      <c r="AT9" s="460"/>
      <c r="AU9" s="460"/>
    </row>
    <row r="10" spans="2:47" ht="8.25" customHeight="1" x14ac:dyDescent="0.2">
      <c r="B10" s="440"/>
      <c r="C10" s="440"/>
      <c r="D10" s="441"/>
      <c r="E10" s="445"/>
      <c r="F10" s="446"/>
      <c r="G10" s="446"/>
      <c r="H10" s="446"/>
      <c r="I10" s="447"/>
      <c r="J10" s="156" t="s">
        <v>416</v>
      </c>
      <c r="K10" s="157" t="s">
        <v>416</v>
      </c>
      <c r="L10" s="157" t="s">
        <v>416</v>
      </c>
      <c r="M10" s="157" t="s">
        <v>416</v>
      </c>
      <c r="N10" s="157" t="s">
        <v>416</v>
      </c>
      <c r="O10" s="158" t="s">
        <v>416</v>
      </c>
      <c r="P10" s="156" t="s">
        <v>416</v>
      </c>
      <c r="Q10" s="157" t="s">
        <v>416</v>
      </c>
      <c r="R10" s="157" t="s">
        <v>416</v>
      </c>
      <c r="S10" s="157" t="s">
        <v>416</v>
      </c>
      <c r="T10" s="157" t="s">
        <v>416</v>
      </c>
      <c r="U10" s="158" t="s">
        <v>416</v>
      </c>
      <c r="V10" s="156" t="s">
        <v>416</v>
      </c>
      <c r="W10" s="157" t="s">
        <v>416</v>
      </c>
      <c r="X10" s="157" t="s">
        <v>416</v>
      </c>
      <c r="Y10" s="157" t="s">
        <v>416</v>
      </c>
      <c r="Z10" s="157" t="s">
        <v>416</v>
      </c>
      <c r="AA10" s="158" t="s">
        <v>416</v>
      </c>
      <c r="AB10" s="156" t="s">
        <v>416</v>
      </c>
      <c r="AC10" s="157" t="s">
        <v>416</v>
      </c>
      <c r="AD10" s="157" t="s">
        <v>416</v>
      </c>
      <c r="AE10" s="157" t="s">
        <v>416</v>
      </c>
      <c r="AF10" s="157" t="s">
        <v>416</v>
      </c>
      <c r="AG10" s="158" t="s">
        <v>416</v>
      </c>
      <c r="AH10" s="159" t="s">
        <v>416</v>
      </c>
      <c r="AI10" s="196" t="s">
        <v>416</v>
      </c>
      <c r="AJ10" s="196" t="s">
        <v>416</v>
      </c>
      <c r="AK10" s="196" t="s">
        <v>416</v>
      </c>
      <c r="AL10" s="198" t="s">
        <v>416</v>
      </c>
      <c r="AN10" s="454"/>
      <c r="AO10" s="455"/>
      <c r="AP10" s="455"/>
      <c r="AQ10" s="455"/>
      <c r="AR10" s="455"/>
      <c r="AS10" s="456"/>
      <c r="AT10" s="460"/>
      <c r="AU10" s="460"/>
    </row>
    <row r="11" spans="2:47" ht="8.25" customHeight="1" x14ac:dyDescent="0.2">
      <c r="B11" s="440"/>
      <c r="C11" s="440"/>
      <c r="D11" s="441"/>
      <c r="E11" s="445"/>
      <c r="F11" s="446"/>
      <c r="G11" s="446"/>
      <c r="H11" s="446"/>
      <c r="I11" s="447"/>
      <c r="J11" s="156" t="s">
        <v>416</v>
      </c>
      <c r="K11" s="157" t="s">
        <v>416</v>
      </c>
      <c r="L11" s="157" t="s">
        <v>416</v>
      </c>
      <c r="M11" s="157" t="s">
        <v>416</v>
      </c>
      <c r="N11" s="157" t="s">
        <v>416</v>
      </c>
      <c r="O11" s="158" t="s">
        <v>416</v>
      </c>
      <c r="P11" s="156" t="s">
        <v>416</v>
      </c>
      <c r="Q11" s="157" t="s">
        <v>416</v>
      </c>
      <c r="R11" s="157" t="s">
        <v>416</v>
      </c>
      <c r="S11" s="157" t="s">
        <v>416</v>
      </c>
      <c r="T11" s="157" t="s">
        <v>416</v>
      </c>
      <c r="U11" s="158" t="s">
        <v>416</v>
      </c>
      <c r="V11" s="156" t="s">
        <v>416</v>
      </c>
      <c r="W11" s="157" t="s">
        <v>416</v>
      </c>
      <c r="X11" s="157" t="s">
        <v>416</v>
      </c>
      <c r="Y11" s="157" t="s">
        <v>416</v>
      </c>
      <c r="Z11" s="157" t="s">
        <v>416</v>
      </c>
      <c r="AA11" s="158" t="s">
        <v>416</v>
      </c>
      <c r="AB11" s="156" t="s">
        <v>416</v>
      </c>
      <c r="AC11" s="157" t="s">
        <v>416</v>
      </c>
      <c r="AD11" s="157" t="s">
        <v>416</v>
      </c>
      <c r="AE11" s="157" t="s">
        <v>416</v>
      </c>
      <c r="AF11" s="157" t="s">
        <v>416</v>
      </c>
      <c r="AG11" s="158" t="s">
        <v>416</v>
      </c>
      <c r="AH11" s="159" t="s">
        <v>416</v>
      </c>
      <c r="AI11" s="196" t="s">
        <v>416</v>
      </c>
      <c r="AJ11" s="196" t="s">
        <v>416</v>
      </c>
      <c r="AK11" s="196" t="s">
        <v>416</v>
      </c>
      <c r="AL11" s="198" t="s">
        <v>416</v>
      </c>
      <c r="AN11" s="454"/>
      <c r="AO11" s="455"/>
      <c r="AP11" s="455"/>
      <c r="AQ11" s="455"/>
      <c r="AR11" s="455"/>
      <c r="AS11" s="456"/>
      <c r="AT11" s="460"/>
      <c r="AU11" s="460"/>
    </row>
    <row r="12" spans="2:47" ht="8.25" customHeight="1" x14ac:dyDescent="0.2">
      <c r="B12" s="440"/>
      <c r="C12" s="440"/>
      <c r="D12" s="441"/>
      <c r="E12" s="445"/>
      <c r="F12" s="446"/>
      <c r="G12" s="446"/>
      <c r="H12" s="446"/>
      <c r="I12" s="447"/>
      <c r="J12" s="156" t="s">
        <v>416</v>
      </c>
      <c r="K12" s="157" t="s">
        <v>416</v>
      </c>
      <c r="L12" s="157" t="s">
        <v>416</v>
      </c>
      <c r="M12" s="157" t="s">
        <v>416</v>
      </c>
      <c r="N12" s="157" t="s">
        <v>416</v>
      </c>
      <c r="O12" s="158" t="s">
        <v>416</v>
      </c>
      <c r="P12" s="156" t="s">
        <v>416</v>
      </c>
      <c r="Q12" s="157" t="s">
        <v>416</v>
      </c>
      <c r="R12" s="157" t="s">
        <v>416</v>
      </c>
      <c r="S12" s="157" t="s">
        <v>416</v>
      </c>
      <c r="T12" s="157" t="s">
        <v>416</v>
      </c>
      <c r="U12" s="158" t="s">
        <v>416</v>
      </c>
      <c r="V12" s="156" t="s">
        <v>416</v>
      </c>
      <c r="W12" s="157" t="s">
        <v>416</v>
      </c>
      <c r="X12" s="157" t="s">
        <v>416</v>
      </c>
      <c r="Y12" s="157" t="s">
        <v>416</v>
      </c>
      <c r="Z12" s="157" t="s">
        <v>416</v>
      </c>
      <c r="AA12" s="158" t="s">
        <v>416</v>
      </c>
      <c r="AB12" s="156" t="s">
        <v>416</v>
      </c>
      <c r="AC12" s="157" t="s">
        <v>416</v>
      </c>
      <c r="AD12" s="157" t="s">
        <v>416</v>
      </c>
      <c r="AE12" s="157" t="s">
        <v>416</v>
      </c>
      <c r="AF12" s="157" t="s">
        <v>416</v>
      </c>
      <c r="AG12" s="158" t="s">
        <v>416</v>
      </c>
      <c r="AH12" s="159" t="s">
        <v>416</v>
      </c>
      <c r="AI12" s="196" t="s">
        <v>416</v>
      </c>
      <c r="AJ12" s="196" t="s">
        <v>416</v>
      </c>
      <c r="AK12" s="196" t="s">
        <v>416</v>
      </c>
      <c r="AL12" s="198" t="s">
        <v>416</v>
      </c>
      <c r="AN12" s="454"/>
      <c r="AO12" s="455"/>
      <c r="AP12" s="455"/>
      <c r="AQ12" s="455"/>
      <c r="AR12" s="455"/>
      <c r="AS12" s="456"/>
      <c r="AT12" s="460"/>
      <c r="AU12" s="460"/>
    </row>
    <row r="13" spans="2:47" ht="8.25" customHeight="1" x14ac:dyDescent="0.2">
      <c r="B13" s="440"/>
      <c r="C13" s="440"/>
      <c r="D13" s="441"/>
      <c r="E13" s="445"/>
      <c r="F13" s="446"/>
      <c r="G13" s="446"/>
      <c r="H13" s="446"/>
      <c r="I13" s="447"/>
      <c r="J13" s="156" t="s">
        <v>416</v>
      </c>
      <c r="K13" s="157" t="s">
        <v>416</v>
      </c>
      <c r="L13" s="157" t="s">
        <v>416</v>
      </c>
      <c r="M13" s="157" t="s">
        <v>416</v>
      </c>
      <c r="N13" s="157" t="s">
        <v>416</v>
      </c>
      <c r="O13" s="158" t="s">
        <v>416</v>
      </c>
      <c r="P13" s="156" t="s">
        <v>416</v>
      </c>
      <c r="Q13" s="157" t="s">
        <v>416</v>
      </c>
      <c r="R13" s="157" t="s">
        <v>416</v>
      </c>
      <c r="S13" s="157" t="s">
        <v>416</v>
      </c>
      <c r="T13" s="157" t="s">
        <v>416</v>
      </c>
      <c r="U13" s="158" t="s">
        <v>416</v>
      </c>
      <c r="V13" s="156" t="s">
        <v>416</v>
      </c>
      <c r="W13" s="157" t="s">
        <v>416</v>
      </c>
      <c r="X13" s="157" t="s">
        <v>416</v>
      </c>
      <c r="Y13" s="157" t="s">
        <v>416</v>
      </c>
      <c r="Z13" s="157" t="s">
        <v>416</v>
      </c>
      <c r="AA13" s="158" t="s">
        <v>416</v>
      </c>
      <c r="AB13" s="156" t="s">
        <v>416</v>
      </c>
      <c r="AC13" s="157" t="s">
        <v>416</v>
      </c>
      <c r="AD13" s="157" t="s">
        <v>416</v>
      </c>
      <c r="AE13" s="157" t="s">
        <v>416</v>
      </c>
      <c r="AF13" s="157" t="s">
        <v>416</v>
      </c>
      <c r="AG13" s="158" t="s">
        <v>416</v>
      </c>
      <c r="AH13" s="159" t="s">
        <v>416</v>
      </c>
      <c r="AI13" s="196" t="s">
        <v>416</v>
      </c>
      <c r="AJ13" s="196" t="s">
        <v>416</v>
      </c>
      <c r="AK13" s="196" t="s">
        <v>416</v>
      </c>
      <c r="AL13" s="198" t="s">
        <v>416</v>
      </c>
      <c r="AN13" s="454"/>
      <c r="AO13" s="455"/>
      <c r="AP13" s="455"/>
      <c r="AQ13" s="455"/>
      <c r="AR13" s="455"/>
      <c r="AS13" s="456"/>
      <c r="AT13" s="460"/>
      <c r="AU13" s="460"/>
    </row>
    <row r="14" spans="2:47" ht="8.25" customHeight="1" thickBot="1" x14ac:dyDescent="0.25">
      <c r="B14" s="440"/>
      <c r="C14" s="440"/>
      <c r="D14" s="441"/>
      <c r="E14" s="445"/>
      <c r="F14" s="446"/>
      <c r="G14" s="446"/>
      <c r="H14" s="446"/>
      <c r="I14" s="447"/>
      <c r="J14" s="156" t="s">
        <v>416</v>
      </c>
      <c r="K14" s="157" t="s">
        <v>416</v>
      </c>
      <c r="L14" s="157" t="s">
        <v>416</v>
      </c>
      <c r="M14" s="157" t="s">
        <v>416</v>
      </c>
      <c r="N14" s="157" t="s">
        <v>416</v>
      </c>
      <c r="O14" s="158" t="s">
        <v>416</v>
      </c>
      <c r="P14" s="156" t="s">
        <v>416</v>
      </c>
      <c r="Q14" s="157" t="s">
        <v>416</v>
      </c>
      <c r="R14" s="157" t="s">
        <v>416</v>
      </c>
      <c r="S14" s="157" t="s">
        <v>416</v>
      </c>
      <c r="T14" s="157" t="s">
        <v>416</v>
      </c>
      <c r="U14" s="158" t="s">
        <v>416</v>
      </c>
      <c r="V14" s="156" t="s">
        <v>416</v>
      </c>
      <c r="W14" s="157" t="s">
        <v>416</v>
      </c>
      <c r="X14" s="157" t="s">
        <v>416</v>
      </c>
      <c r="Y14" s="157" t="s">
        <v>416</v>
      </c>
      <c r="Z14" s="157" t="s">
        <v>416</v>
      </c>
      <c r="AA14" s="158" t="s">
        <v>416</v>
      </c>
      <c r="AB14" s="156" t="s">
        <v>416</v>
      </c>
      <c r="AC14" s="157" t="s">
        <v>416</v>
      </c>
      <c r="AD14" s="157" t="s">
        <v>416</v>
      </c>
      <c r="AE14" s="157" t="s">
        <v>416</v>
      </c>
      <c r="AF14" s="157" t="s">
        <v>416</v>
      </c>
      <c r="AG14" s="158" t="s">
        <v>416</v>
      </c>
      <c r="AH14" s="159" t="s">
        <v>416</v>
      </c>
      <c r="AI14" s="196" t="s">
        <v>416</v>
      </c>
      <c r="AJ14" s="196" t="s">
        <v>416</v>
      </c>
      <c r="AK14" s="196" t="s">
        <v>416</v>
      </c>
      <c r="AL14" s="198" t="s">
        <v>416</v>
      </c>
      <c r="AN14" s="454"/>
      <c r="AO14" s="455"/>
      <c r="AP14" s="455"/>
      <c r="AQ14" s="455"/>
      <c r="AR14" s="455"/>
      <c r="AS14" s="456"/>
      <c r="AT14" s="460"/>
      <c r="AU14" s="460"/>
    </row>
    <row r="15" spans="2:47" ht="13.5" hidden="1" thickBot="1" x14ac:dyDescent="0.25">
      <c r="B15" s="440"/>
      <c r="C15" s="440"/>
      <c r="D15" s="441"/>
      <c r="E15" s="445"/>
      <c r="F15" s="446"/>
      <c r="G15" s="446"/>
      <c r="H15" s="446"/>
      <c r="I15" s="447"/>
      <c r="J15" s="156" t="s">
        <v>416</v>
      </c>
      <c r="K15" s="157" t="s">
        <v>416</v>
      </c>
      <c r="L15" s="157" t="s">
        <v>416</v>
      </c>
      <c r="M15" s="157" t="s">
        <v>416</v>
      </c>
      <c r="N15" s="157" t="s">
        <v>416</v>
      </c>
      <c r="O15" s="158" t="s">
        <v>416</v>
      </c>
      <c r="P15" s="156" t="s">
        <v>416</v>
      </c>
      <c r="Q15" s="157" t="s">
        <v>416</v>
      </c>
      <c r="R15" s="157" t="s">
        <v>416</v>
      </c>
      <c r="S15" s="157" t="s">
        <v>416</v>
      </c>
      <c r="T15" s="157" t="s">
        <v>416</v>
      </c>
      <c r="U15" s="158" t="s">
        <v>416</v>
      </c>
      <c r="V15" s="156" t="s">
        <v>416</v>
      </c>
      <c r="W15" s="157" t="s">
        <v>416</v>
      </c>
      <c r="X15" s="157" t="s">
        <v>416</v>
      </c>
      <c r="Y15" s="157" t="s">
        <v>416</v>
      </c>
      <c r="Z15" s="157" t="s">
        <v>416</v>
      </c>
      <c r="AA15" s="158" t="s">
        <v>416</v>
      </c>
      <c r="AB15" s="156" t="s">
        <v>416</v>
      </c>
      <c r="AC15" s="157" t="s">
        <v>416</v>
      </c>
      <c r="AD15" s="157" t="s">
        <v>416</v>
      </c>
      <c r="AE15" s="157" t="s">
        <v>416</v>
      </c>
      <c r="AF15" s="157" t="s">
        <v>416</v>
      </c>
      <c r="AG15" s="158" t="s">
        <v>416</v>
      </c>
      <c r="AH15" s="159" t="s">
        <v>416</v>
      </c>
      <c r="AI15" s="196" t="s">
        <v>416</v>
      </c>
      <c r="AJ15" s="196" t="s">
        <v>416</v>
      </c>
      <c r="AK15" s="196" t="s">
        <v>416</v>
      </c>
      <c r="AL15" s="198" t="s">
        <v>416</v>
      </c>
      <c r="AN15" s="454"/>
      <c r="AO15" s="455"/>
      <c r="AP15" s="455"/>
      <c r="AQ15" s="455"/>
      <c r="AR15" s="455"/>
      <c r="AS15" s="456"/>
    </row>
    <row r="16" spans="2:47" ht="13.5" hidden="1" thickBot="1" x14ac:dyDescent="0.25">
      <c r="B16" s="440"/>
      <c r="C16" s="440"/>
      <c r="D16" s="441"/>
      <c r="E16" s="445"/>
      <c r="F16" s="446"/>
      <c r="G16" s="446"/>
      <c r="H16" s="446"/>
      <c r="I16" s="447"/>
      <c r="J16" s="156" t="s">
        <v>416</v>
      </c>
      <c r="K16" s="157" t="s">
        <v>416</v>
      </c>
      <c r="L16" s="157" t="s">
        <v>416</v>
      </c>
      <c r="M16" s="157" t="s">
        <v>416</v>
      </c>
      <c r="N16" s="157" t="s">
        <v>416</v>
      </c>
      <c r="O16" s="158" t="s">
        <v>416</v>
      </c>
      <c r="P16" s="156" t="s">
        <v>416</v>
      </c>
      <c r="Q16" s="157" t="s">
        <v>416</v>
      </c>
      <c r="R16" s="157" t="s">
        <v>416</v>
      </c>
      <c r="S16" s="157" t="s">
        <v>416</v>
      </c>
      <c r="T16" s="157" t="s">
        <v>416</v>
      </c>
      <c r="U16" s="158" t="s">
        <v>416</v>
      </c>
      <c r="V16" s="156" t="s">
        <v>416</v>
      </c>
      <c r="W16" s="157" t="s">
        <v>416</v>
      </c>
      <c r="X16" s="157" t="s">
        <v>416</v>
      </c>
      <c r="Y16" s="157" t="s">
        <v>416</v>
      </c>
      <c r="Z16" s="157" t="s">
        <v>416</v>
      </c>
      <c r="AA16" s="158" t="s">
        <v>416</v>
      </c>
      <c r="AB16" s="156" t="s">
        <v>416</v>
      </c>
      <c r="AC16" s="157" t="s">
        <v>416</v>
      </c>
      <c r="AD16" s="157" t="s">
        <v>416</v>
      </c>
      <c r="AE16" s="157" t="s">
        <v>416</v>
      </c>
      <c r="AF16" s="157" t="s">
        <v>416</v>
      </c>
      <c r="AG16" s="158" t="s">
        <v>416</v>
      </c>
      <c r="AH16" s="159" t="s">
        <v>416</v>
      </c>
      <c r="AI16" s="196" t="s">
        <v>416</v>
      </c>
      <c r="AJ16" s="196" t="s">
        <v>416</v>
      </c>
      <c r="AK16" s="196" t="s">
        <v>416</v>
      </c>
      <c r="AL16" s="198" t="s">
        <v>416</v>
      </c>
      <c r="AN16" s="454"/>
      <c r="AO16" s="455"/>
      <c r="AP16" s="455"/>
      <c r="AQ16" s="455"/>
      <c r="AR16" s="455"/>
      <c r="AS16" s="456"/>
    </row>
    <row r="17" spans="2:47" ht="13.5" hidden="1" thickBot="1" x14ac:dyDescent="0.25">
      <c r="B17" s="440"/>
      <c r="C17" s="440"/>
      <c r="D17" s="441"/>
      <c r="E17" s="448"/>
      <c r="F17" s="449"/>
      <c r="G17" s="449"/>
      <c r="H17" s="449"/>
      <c r="I17" s="450"/>
      <c r="J17" s="160" t="s">
        <v>416</v>
      </c>
      <c r="K17" s="161" t="s">
        <v>416</v>
      </c>
      <c r="L17" s="161" t="s">
        <v>416</v>
      </c>
      <c r="M17" s="161" t="s">
        <v>416</v>
      </c>
      <c r="N17" s="161" t="s">
        <v>416</v>
      </c>
      <c r="O17" s="162" t="s">
        <v>416</v>
      </c>
      <c r="P17" s="156" t="s">
        <v>416</v>
      </c>
      <c r="Q17" s="157" t="s">
        <v>416</v>
      </c>
      <c r="R17" s="157" t="s">
        <v>416</v>
      </c>
      <c r="S17" s="157" t="s">
        <v>416</v>
      </c>
      <c r="T17" s="157" t="s">
        <v>416</v>
      </c>
      <c r="U17" s="158" t="s">
        <v>416</v>
      </c>
      <c r="V17" s="160" t="s">
        <v>416</v>
      </c>
      <c r="W17" s="161" t="s">
        <v>416</v>
      </c>
      <c r="X17" s="161" t="s">
        <v>416</v>
      </c>
      <c r="Y17" s="161" t="s">
        <v>416</v>
      </c>
      <c r="Z17" s="161" t="s">
        <v>416</v>
      </c>
      <c r="AA17" s="162" t="s">
        <v>416</v>
      </c>
      <c r="AB17" s="156" t="s">
        <v>416</v>
      </c>
      <c r="AC17" s="157" t="s">
        <v>416</v>
      </c>
      <c r="AD17" s="157" t="s">
        <v>416</v>
      </c>
      <c r="AE17" s="157" t="s">
        <v>416</v>
      </c>
      <c r="AF17" s="157" t="s">
        <v>416</v>
      </c>
      <c r="AG17" s="158" t="s">
        <v>416</v>
      </c>
      <c r="AH17" s="163" t="s">
        <v>416</v>
      </c>
      <c r="AI17" s="164" t="s">
        <v>416</v>
      </c>
      <c r="AJ17" s="164" t="s">
        <v>416</v>
      </c>
      <c r="AK17" s="164" t="s">
        <v>416</v>
      </c>
      <c r="AL17" s="199" t="s">
        <v>416</v>
      </c>
      <c r="AN17" s="457"/>
      <c r="AO17" s="458"/>
      <c r="AP17" s="458"/>
      <c r="AQ17" s="458"/>
      <c r="AR17" s="458"/>
      <c r="AS17" s="459"/>
    </row>
    <row r="18" spans="2:47" ht="6" customHeight="1" x14ac:dyDescent="0.2">
      <c r="B18" s="440"/>
      <c r="C18" s="440"/>
      <c r="D18" s="441"/>
      <c r="E18" s="442" t="s">
        <v>419</v>
      </c>
      <c r="F18" s="443"/>
      <c r="G18" s="443"/>
      <c r="H18" s="443"/>
      <c r="I18" s="443"/>
      <c r="J18" s="165" t="s">
        <v>416</v>
      </c>
      <c r="K18" s="166" t="s">
        <v>416</v>
      </c>
      <c r="L18" s="166" t="s">
        <v>416</v>
      </c>
      <c r="M18" s="166" t="s">
        <v>416</v>
      </c>
      <c r="N18" s="166" t="s">
        <v>416</v>
      </c>
      <c r="O18" s="167" t="s">
        <v>416</v>
      </c>
      <c r="P18" s="165" t="s">
        <v>416</v>
      </c>
      <c r="Q18" s="166" t="s">
        <v>416</v>
      </c>
      <c r="R18" s="168" t="s">
        <v>416</v>
      </c>
      <c r="S18" s="168" t="s">
        <v>416</v>
      </c>
      <c r="T18" s="168" t="s">
        <v>416</v>
      </c>
      <c r="U18" s="169" t="s">
        <v>416</v>
      </c>
      <c r="V18" s="151" t="s">
        <v>416</v>
      </c>
      <c r="W18" s="152" t="s">
        <v>416</v>
      </c>
      <c r="X18" s="152" t="s">
        <v>416</v>
      </c>
      <c r="Y18" s="152" t="s">
        <v>416</v>
      </c>
      <c r="Z18" s="152" t="s">
        <v>416</v>
      </c>
      <c r="AA18" s="153" t="s">
        <v>416</v>
      </c>
      <c r="AB18" s="151" t="s">
        <v>416</v>
      </c>
      <c r="AC18" s="152" t="s">
        <v>416</v>
      </c>
      <c r="AD18" s="152" t="s">
        <v>416</v>
      </c>
      <c r="AE18" s="152" t="s">
        <v>416</v>
      </c>
      <c r="AF18" s="152" t="s">
        <v>416</v>
      </c>
      <c r="AG18" s="153" t="s">
        <v>416</v>
      </c>
      <c r="AH18" s="154" t="s">
        <v>416</v>
      </c>
      <c r="AI18" s="155" t="s">
        <v>416</v>
      </c>
      <c r="AJ18" s="155" t="s">
        <v>416</v>
      </c>
      <c r="AK18" s="155" t="s">
        <v>416</v>
      </c>
      <c r="AL18" s="197" t="s">
        <v>416</v>
      </c>
      <c r="AN18" s="462" t="s">
        <v>420</v>
      </c>
      <c r="AO18" s="463"/>
      <c r="AP18" s="463"/>
      <c r="AQ18" s="463"/>
      <c r="AR18" s="463"/>
      <c r="AS18" s="463"/>
      <c r="AT18" s="468" t="s">
        <v>421</v>
      </c>
      <c r="AU18" s="469"/>
    </row>
    <row r="19" spans="2:47" ht="6" customHeight="1" x14ac:dyDescent="0.2">
      <c r="B19" s="440"/>
      <c r="C19" s="440"/>
      <c r="D19" s="441"/>
      <c r="E19" s="461"/>
      <c r="F19" s="446"/>
      <c r="G19" s="446"/>
      <c r="H19" s="446"/>
      <c r="I19" s="446"/>
      <c r="J19" s="170" t="s">
        <v>416</v>
      </c>
      <c r="K19" s="171" t="s">
        <v>416</v>
      </c>
      <c r="L19" s="171" t="s">
        <v>416</v>
      </c>
      <c r="M19" s="171" t="s">
        <v>416</v>
      </c>
      <c r="N19" s="171" t="s">
        <v>416</v>
      </c>
      <c r="O19" s="172" t="s">
        <v>416</v>
      </c>
      <c r="P19" s="170" t="s">
        <v>416</v>
      </c>
      <c r="Q19" s="171" t="s">
        <v>416</v>
      </c>
      <c r="R19" s="173" t="s">
        <v>416</v>
      </c>
      <c r="S19" s="173" t="s">
        <v>416</v>
      </c>
      <c r="T19" s="173" t="s">
        <v>416</v>
      </c>
      <c r="U19" s="174" t="s">
        <v>416</v>
      </c>
      <c r="V19" s="156" t="s">
        <v>416</v>
      </c>
      <c r="W19" s="157" t="s">
        <v>416</v>
      </c>
      <c r="X19" s="157" t="s">
        <v>416</v>
      </c>
      <c r="Y19" s="157" t="s">
        <v>416</v>
      </c>
      <c r="Z19" s="157" t="s">
        <v>416</v>
      </c>
      <c r="AA19" s="158" t="s">
        <v>416</v>
      </c>
      <c r="AB19" s="156" t="s">
        <v>416</v>
      </c>
      <c r="AC19" s="157" t="s">
        <v>416</v>
      </c>
      <c r="AD19" s="157" t="s">
        <v>416</v>
      </c>
      <c r="AE19" s="157" t="s">
        <v>416</v>
      </c>
      <c r="AF19" s="157" t="s">
        <v>416</v>
      </c>
      <c r="AG19" s="158" t="s">
        <v>416</v>
      </c>
      <c r="AH19" s="159" t="s">
        <v>416</v>
      </c>
      <c r="AI19" s="196" t="s">
        <v>416</v>
      </c>
      <c r="AJ19" s="196" t="s">
        <v>416</v>
      </c>
      <c r="AK19" s="196" t="s">
        <v>416</v>
      </c>
      <c r="AL19" s="198" t="s">
        <v>416</v>
      </c>
      <c r="AN19" s="464"/>
      <c r="AO19" s="465"/>
      <c r="AP19" s="465"/>
      <c r="AQ19" s="465"/>
      <c r="AR19" s="465"/>
      <c r="AS19" s="465"/>
      <c r="AT19" s="470"/>
      <c r="AU19" s="471"/>
    </row>
    <row r="20" spans="2:47" ht="6" customHeight="1" x14ac:dyDescent="0.2">
      <c r="B20" s="440"/>
      <c r="C20" s="440"/>
      <c r="D20" s="441"/>
      <c r="E20" s="445"/>
      <c r="F20" s="446"/>
      <c r="G20" s="446"/>
      <c r="H20" s="446"/>
      <c r="I20" s="446"/>
      <c r="J20" s="170" t="s">
        <v>416</v>
      </c>
      <c r="K20" s="171" t="s">
        <v>416</v>
      </c>
      <c r="L20" s="171" t="s">
        <v>416</v>
      </c>
      <c r="M20" s="171" t="s">
        <v>416</v>
      </c>
      <c r="N20" s="171" t="s">
        <v>416</v>
      </c>
      <c r="O20" s="172" t="s">
        <v>416</v>
      </c>
      <c r="P20" s="170" t="s">
        <v>416</v>
      </c>
      <c r="Q20" s="171" t="s">
        <v>416</v>
      </c>
      <c r="R20" s="173" t="s">
        <v>416</v>
      </c>
      <c r="S20" s="173" t="s">
        <v>416</v>
      </c>
      <c r="T20" s="173" t="s">
        <v>416</v>
      </c>
      <c r="U20" s="174" t="s">
        <v>416</v>
      </c>
      <c r="V20" s="156" t="s">
        <v>416</v>
      </c>
      <c r="W20" s="157" t="s">
        <v>416</v>
      </c>
      <c r="X20" s="157" t="s">
        <v>416</v>
      </c>
      <c r="Y20" s="157" t="s">
        <v>416</v>
      </c>
      <c r="Z20" s="157" t="s">
        <v>416</v>
      </c>
      <c r="AA20" s="158" t="s">
        <v>416</v>
      </c>
      <c r="AB20" s="156" t="s">
        <v>416</v>
      </c>
      <c r="AC20" s="157" t="s">
        <v>416</v>
      </c>
      <c r="AD20" s="157" t="s">
        <v>416</v>
      </c>
      <c r="AE20" s="157" t="s">
        <v>416</v>
      </c>
      <c r="AF20" s="157" t="s">
        <v>416</v>
      </c>
      <c r="AG20" s="158" t="s">
        <v>416</v>
      </c>
      <c r="AH20" s="159" t="s">
        <v>416</v>
      </c>
      <c r="AI20" s="196" t="s">
        <v>416</v>
      </c>
      <c r="AJ20" s="196" t="s">
        <v>416</v>
      </c>
      <c r="AK20" s="196" t="s">
        <v>416</v>
      </c>
      <c r="AL20" s="198" t="s">
        <v>416</v>
      </c>
      <c r="AN20" s="464"/>
      <c r="AO20" s="465"/>
      <c r="AP20" s="465"/>
      <c r="AQ20" s="465"/>
      <c r="AR20" s="465"/>
      <c r="AS20" s="465"/>
      <c r="AT20" s="470"/>
      <c r="AU20" s="471"/>
    </row>
    <row r="21" spans="2:47" ht="6" customHeight="1" x14ac:dyDescent="0.2">
      <c r="B21" s="440"/>
      <c r="C21" s="440"/>
      <c r="D21" s="441"/>
      <c r="E21" s="445"/>
      <c r="F21" s="446"/>
      <c r="G21" s="446"/>
      <c r="H21" s="446"/>
      <c r="I21" s="446"/>
      <c r="J21" s="170" t="s">
        <v>416</v>
      </c>
      <c r="K21" s="171" t="s">
        <v>416</v>
      </c>
      <c r="L21" s="171" t="s">
        <v>416</v>
      </c>
      <c r="M21" s="171" t="s">
        <v>416</v>
      </c>
      <c r="N21" s="171" t="s">
        <v>416</v>
      </c>
      <c r="O21" s="172" t="s">
        <v>416</v>
      </c>
      <c r="P21" s="170" t="s">
        <v>416</v>
      </c>
      <c r="Q21" s="171" t="s">
        <v>416</v>
      </c>
      <c r="R21" s="173" t="s">
        <v>416</v>
      </c>
      <c r="S21" s="173" t="s">
        <v>416</v>
      </c>
      <c r="T21" s="173" t="s">
        <v>416</v>
      </c>
      <c r="U21" s="174" t="s">
        <v>416</v>
      </c>
      <c r="V21" s="156" t="s">
        <v>416</v>
      </c>
      <c r="W21" s="157" t="s">
        <v>416</v>
      </c>
      <c r="X21" s="157" t="s">
        <v>416</v>
      </c>
      <c r="Y21" s="157" t="s">
        <v>416</v>
      </c>
      <c r="Z21" s="157" t="s">
        <v>416</v>
      </c>
      <c r="AA21" s="158" t="s">
        <v>416</v>
      </c>
      <c r="AB21" s="156" t="s">
        <v>416</v>
      </c>
      <c r="AC21" s="157" t="s">
        <v>416</v>
      </c>
      <c r="AD21" s="157" t="s">
        <v>416</v>
      </c>
      <c r="AE21" s="157" t="s">
        <v>416</v>
      </c>
      <c r="AF21" s="157" t="s">
        <v>416</v>
      </c>
      <c r="AG21" s="158" t="s">
        <v>416</v>
      </c>
      <c r="AH21" s="159" t="s">
        <v>416</v>
      </c>
      <c r="AI21" s="196" t="s">
        <v>416</v>
      </c>
      <c r="AJ21" s="196" t="s">
        <v>416</v>
      </c>
      <c r="AK21" s="196" t="s">
        <v>416</v>
      </c>
      <c r="AL21" s="198" t="s">
        <v>416</v>
      </c>
      <c r="AN21" s="464"/>
      <c r="AO21" s="465"/>
      <c r="AP21" s="465"/>
      <c r="AQ21" s="465"/>
      <c r="AR21" s="465"/>
      <c r="AS21" s="465"/>
      <c r="AT21" s="470"/>
      <c r="AU21" s="471"/>
    </row>
    <row r="22" spans="2:47" ht="6" customHeight="1" x14ac:dyDescent="0.2">
      <c r="B22" s="440"/>
      <c r="C22" s="440"/>
      <c r="D22" s="441"/>
      <c r="E22" s="445"/>
      <c r="F22" s="446"/>
      <c r="G22" s="446"/>
      <c r="H22" s="446"/>
      <c r="I22" s="446"/>
      <c r="J22" s="170" t="s">
        <v>416</v>
      </c>
      <c r="K22" s="171" t="s">
        <v>416</v>
      </c>
      <c r="L22" s="171" t="s">
        <v>416</v>
      </c>
      <c r="M22" s="171" t="s">
        <v>416</v>
      </c>
      <c r="N22" s="171" t="s">
        <v>416</v>
      </c>
      <c r="O22" s="172" t="s">
        <v>416</v>
      </c>
      <c r="P22" s="170" t="s">
        <v>416</v>
      </c>
      <c r="Q22" s="171" t="s">
        <v>416</v>
      </c>
      <c r="R22" s="173" t="s">
        <v>416</v>
      </c>
      <c r="S22" s="173" t="s">
        <v>416</v>
      </c>
      <c r="T22" s="173" t="s">
        <v>416</v>
      </c>
      <c r="U22" s="174" t="s">
        <v>416</v>
      </c>
      <c r="V22" s="156" t="s">
        <v>416</v>
      </c>
      <c r="W22" s="157" t="s">
        <v>416</v>
      </c>
      <c r="X22" s="157" t="s">
        <v>416</v>
      </c>
      <c r="Y22" s="157" t="s">
        <v>416</v>
      </c>
      <c r="Z22" s="157" t="s">
        <v>416</v>
      </c>
      <c r="AA22" s="158" t="s">
        <v>416</v>
      </c>
      <c r="AB22" s="156" t="s">
        <v>416</v>
      </c>
      <c r="AC22" s="157" t="s">
        <v>416</v>
      </c>
      <c r="AD22" s="157" t="s">
        <v>416</v>
      </c>
      <c r="AE22" s="157" t="s">
        <v>416</v>
      </c>
      <c r="AF22" s="157" t="s">
        <v>416</v>
      </c>
      <c r="AG22" s="158" t="s">
        <v>416</v>
      </c>
      <c r="AH22" s="159" t="s">
        <v>416</v>
      </c>
      <c r="AI22" s="196" t="s">
        <v>416</v>
      </c>
      <c r="AJ22" s="196" t="s">
        <v>416</v>
      </c>
      <c r="AK22" s="196" t="s">
        <v>416</v>
      </c>
      <c r="AL22" s="198" t="s">
        <v>416</v>
      </c>
      <c r="AN22" s="464"/>
      <c r="AO22" s="465"/>
      <c r="AP22" s="465"/>
      <c r="AQ22" s="465"/>
      <c r="AR22" s="465"/>
      <c r="AS22" s="465"/>
      <c r="AT22" s="470"/>
      <c r="AU22" s="471"/>
    </row>
    <row r="23" spans="2:47" ht="6" customHeight="1" x14ac:dyDescent="0.2">
      <c r="B23" s="440"/>
      <c r="C23" s="440"/>
      <c r="D23" s="441"/>
      <c r="E23" s="445"/>
      <c r="F23" s="446"/>
      <c r="G23" s="446"/>
      <c r="H23" s="446"/>
      <c r="I23" s="446"/>
      <c r="J23" s="170" t="s">
        <v>416</v>
      </c>
      <c r="K23" s="171" t="s">
        <v>416</v>
      </c>
      <c r="L23" s="171" t="s">
        <v>416</v>
      </c>
      <c r="M23" s="171" t="s">
        <v>416</v>
      </c>
      <c r="N23" s="171" t="s">
        <v>416</v>
      </c>
      <c r="O23" s="172" t="s">
        <v>416</v>
      </c>
      <c r="P23" s="170" t="s">
        <v>416</v>
      </c>
      <c r="Q23" s="171" t="s">
        <v>416</v>
      </c>
      <c r="R23" s="173" t="s">
        <v>416</v>
      </c>
      <c r="S23" s="173" t="s">
        <v>416</v>
      </c>
      <c r="T23" s="173" t="s">
        <v>416</v>
      </c>
      <c r="U23" s="174" t="s">
        <v>416</v>
      </c>
      <c r="V23" s="156" t="s">
        <v>416</v>
      </c>
      <c r="W23" s="157" t="s">
        <v>416</v>
      </c>
      <c r="X23" s="157" t="s">
        <v>416</v>
      </c>
      <c r="Y23" s="157" t="s">
        <v>416</v>
      </c>
      <c r="Z23" s="157" t="s">
        <v>416</v>
      </c>
      <c r="AA23" s="158" t="s">
        <v>416</v>
      </c>
      <c r="AB23" s="156" t="s">
        <v>416</v>
      </c>
      <c r="AC23" s="157" t="s">
        <v>416</v>
      </c>
      <c r="AD23" s="157" t="s">
        <v>416</v>
      </c>
      <c r="AE23" s="157" t="s">
        <v>416</v>
      </c>
      <c r="AF23" s="157" t="s">
        <v>416</v>
      </c>
      <c r="AG23" s="158" t="s">
        <v>416</v>
      </c>
      <c r="AH23" s="159" t="s">
        <v>416</v>
      </c>
      <c r="AI23" s="196" t="s">
        <v>416</v>
      </c>
      <c r="AJ23" s="196" t="s">
        <v>416</v>
      </c>
      <c r="AK23" s="196" t="s">
        <v>416</v>
      </c>
      <c r="AL23" s="198" t="s">
        <v>416</v>
      </c>
      <c r="AN23" s="464"/>
      <c r="AO23" s="465"/>
      <c r="AP23" s="465"/>
      <c r="AQ23" s="465"/>
      <c r="AR23" s="465"/>
      <c r="AS23" s="465"/>
      <c r="AT23" s="470"/>
      <c r="AU23" s="471"/>
    </row>
    <row r="24" spans="2:47" ht="6" customHeight="1" x14ac:dyDescent="0.2">
      <c r="B24" s="440"/>
      <c r="C24" s="440"/>
      <c r="D24" s="441"/>
      <c r="E24" s="445"/>
      <c r="F24" s="446"/>
      <c r="G24" s="446"/>
      <c r="H24" s="446"/>
      <c r="I24" s="446"/>
      <c r="J24" s="170" t="s">
        <v>416</v>
      </c>
      <c r="K24" s="171" t="s">
        <v>416</v>
      </c>
      <c r="L24" s="171" t="s">
        <v>416</v>
      </c>
      <c r="M24" s="171" t="s">
        <v>416</v>
      </c>
      <c r="N24" s="171" t="s">
        <v>416</v>
      </c>
      <c r="O24" s="172" t="s">
        <v>416</v>
      </c>
      <c r="P24" s="170" t="s">
        <v>416</v>
      </c>
      <c r="Q24" s="171" t="s">
        <v>416</v>
      </c>
      <c r="R24" s="173" t="s">
        <v>416</v>
      </c>
      <c r="S24" s="173" t="s">
        <v>416</v>
      </c>
      <c r="T24" s="173" t="s">
        <v>416</v>
      </c>
      <c r="U24" s="174" t="s">
        <v>416</v>
      </c>
      <c r="V24" s="156" t="s">
        <v>416</v>
      </c>
      <c r="W24" s="157" t="s">
        <v>416</v>
      </c>
      <c r="X24" s="157" t="s">
        <v>416</v>
      </c>
      <c r="Y24" s="157" t="s">
        <v>416</v>
      </c>
      <c r="Z24" s="157" t="s">
        <v>416</v>
      </c>
      <c r="AA24" s="158" t="s">
        <v>416</v>
      </c>
      <c r="AB24" s="156" t="s">
        <v>416</v>
      </c>
      <c r="AC24" s="157" t="s">
        <v>416</v>
      </c>
      <c r="AD24" s="157" t="s">
        <v>416</v>
      </c>
      <c r="AE24" s="157" t="s">
        <v>416</v>
      </c>
      <c r="AF24" s="157" t="s">
        <v>416</v>
      </c>
      <c r="AG24" s="158" t="s">
        <v>416</v>
      </c>
      <c r="AH24" s="159" t="s">
        <v>416</v>
      </c>
      <c r="AI24" s="196" t="s">
        <v>416</v>
      </c>
      <c r="AJ24" s="196" t="s">
        <v>416</v>
      </c>
      <c r="AK24" s="196" t="s">
        <v>416</v>
      </c>
      <c r="AL24" s="198" t="s">
        <v>416</v>
      </c>
      <c r="AN24" s="464"/>
      <c r="AO24" s="465"/>
      <c r="AP24" s="465"/>
      <c r="AQ24" s="465"/>
      <c r="AR24" s="465"/>
      <c r="AS24" s="465"/>
      <c r="AT24" s="470"/>
      <c r="AU24" s="471"/>
    </row>
    <row r="25" spans="2:47" ht="6" customHeight="1" x14ac:dyDescent="0.2">
      <c r="B25" s="440"/>
      <c r="C25" s="440"/>
      <c r="D25" s="441"/>
      <c r="E25" s="445"/>
      <c r="F25" s="446"/>
      <c r="G25" s="446"/>
      <c r="H25" s="446"/>
      <c r="I25" s="446"/>
      <c r="J25" s="170" t="s">
        <v>416</v>
      </c>
      <c r="K25" s="171" t="s">
        <v>416</v>
      </c>
      <c r="L25" s="171" t="s">
        <v>416</v>
      </c>
      <c r="M25" s="171" t="s">
        <v>416</v>
      </c>
      <c r="N25" s="171" t="s">
        <v>416</v>
      </c>
      <c r="O25" s="172" t="s">
        <v>416</v>
      </c>
      <c r="P25" s="170" t="s">
        <v>416</v>
      </c>
      <c r="Q25" s="171" t="s">
        <v>416</v>
      </c>
      <c r="R25" s="173" t="s">
        <v>416</v>
      </c>
      <c r="S25" s="173" t="s">
        <v>416</v>
      </c>
      <c r="T25" s="173" t="s">
        <v>416</v>
      </c>
      <c r="U25" s="174" t="s">
        <v>416</v>
      </c>
      <c r="V25" s="156" t="s">
        <v>416</v>
      </c>
      <c r="W25" s="157" t="s">
        <v>416</v>
      </c>
      <c r="X25" s="157" t="s">
        <v>416</v>
      </c>
      <c r="Y25" s="157" t="s">
        <v>416</v>
      </c>
      <c r="Z25" s="157" t="s">
        <v>416</v>
      </c>
      <c r="AA25" s="158" t="s">
        <v>416</v>
      </c>
      <c r="AB25" s="156" t="s">
        <v>416</v>
      </c>
      <c r="AC25" s="157" t="s">
        <v>416</v>
      </c>
      <c r="AD25" s="157" t="s">
        <v>416</v>
      </c>
      <c r="AE25" s="157" t="s">
        <v>416</v>
      </c>
      <c r="AF25" s="157" t="s">
        <v>416</v>
      </c>
      <c r="AG25" s="158" t="s">
        <v>416</v>
      </c>
      <c r="AH25" s="159" t="s">
        <v>416</v>
      </c>
      <c r="AI25" s="196" t="s">
        <v>416</v>
      </c>
      <c r="AJ25" s="196" t="s">
        <v>416</v>
      </c>
      <c r="AK25" s="196" t="s">
        <v>416</v>
      </c>
      <c r="AL25" s="198" t="s">
        <v>416</v>
      </c>
      <c r="AN25" s="464"/>
      <c r="AO25" s="465"/>
      <c r="AP25" s="465"/>
      <c r="AQ25" s="465"/>
      <c r="AR25" s="465"/>
      <c r="AS25" s="465"/>
      <c r="AT25" s="470"/>
      <c r="AU25" s="471"/>
    </row>
    <row r="26" spans="2:47" ht="6" customHeight="1" x14ac:dyDescent="0.2">
      <c r="B26" s="440"/>
      <c r="C26" s="440"/>
      <c r="D26" s="441"/>
      <c r="E26" s="445"/>
      <c r="F26" s="446"/>
      <c r="G26" s="446"/>
      <c r="H26" s="446"/>
      <c r="I26" s="446"/>
      <c r="J26" s="170" t="s">
        <v>416</v>
      </c>
      <c r="K26" s="171" t="s">
        <v>416</v>
      </c>
      <c r="L26" s="171" t="s">
        <v>416</v>
      </c>
      <c r="M26" s="171" t="s">
        <v>416</v>
      </c>
      <c r="N26" s="171" t="s">
        <v>416</v>
      </c>
      <c r="O26" s="172" t="s">
        <v>416</v>
      </c>
      <c r="P26" s="170" t="s">
        <v>416</v>
      </c>
      <c r="Q26" s="171" t="s">
        <v>416</v>
      </c>
      <c r="R26" s="173" t="s">
        <v>416</v>
      </c>
      <c r="S26" s="173" t="s">
        <v>416</v>
      </c>
      <c r="T26" s="173" t="s">
        <v>416</v>
      </c>
      <c r="U26" s="174" t="s">
        <v>416</v>
      </c>
      <c r="V26" s="156" t="s">
        <v>416</v>
      </c>
      <c r="W26" s="157" t="s">
        <v>416</v>
      </c>
      <c r="X26" s="157" t="s">
        <v>416</v>
      </c>
      <c r="Y26" s="157" t="s">
        <v>416</v>
      </c>
      <c r="Z26" s="157" t="s">
        <v>416</v>
      </c>
      <c r="AA26" s="158" t="s">
        <v>416</v>
      </c>
      <c r="AB26" s="156" t="s">
        <v>416</v>
      </c>
      <c r="AC26" s="157" t="s">
        <v>416</v>
      </c>
      <c r="AD26" s="157" t="s">
        <v>416</v>
      </c>
      <c r="AE26" s="157" t="s">
        <v>416</v>
      </c>
      <c r="AF26" s="157" t="s">
        <v>416</v>
      </c>
      <c r="AG26" s="158" t="s">
        <v>416</v>
      </c>
      <c r="AH26" s="159" t="s">
        <v>416</v>
      </c>
      <c r="AI26" s="196" t="s">
        <v>416</v>
      </c>
      <c r="AJ26" s="196" t="s">
        <v>416</v>
      </c>
      <c r="AK26" s="196" t="s">
        <v>416</v>
      </c>
      <c r="AL26" s="198" t="s">
        <v>416</v>
      </c>
      <c r="AN26" s="464"/>
      <c r="AO26" s="465"/>
      <c r="AP26" s="465"/>
      <c r="AQ26" s="465"/>
      <c r="AR26" s="465"/>
      <c r="AS26" s="465"/>
      <c r="AT26" s="470"/>
      <c r="AU26" s="471"/>
    </row>
    <row r="27" spans="2:47" ht="6" customHeight="1" thickBot="1" x14ac:dyDescent="0.25">
      <c r="B27" s="440"/>
      <c r="C27" s="440"/>
      <c r="D27" s="441"/>
      <c r="E27" s="448"/>
      <c r="F27" s="449"/>
      <c r="G27" s="449"/>
      <c r="H27" s="449"/>
      <c r="I27" s="449"/>
      <c r="J27" s="175" t="s">
        <v>416</v>
      </c>
      <c r="K27" s="176" t="s">
        <v>416</v>
      </c>
      <c r="L27" s="176" t="s">
        <v>416</v>
      </c>
      <c r="M27" s="176" t="s">
        <v>416</v>
      </c>
      <c r="N27" s="176" t="s">
        <v>416</v>
      </c>
      <c r="O27" s="177" t="s">
        <v>416</v>
      </c>
      <c r="P27" s="175" t="s">
        <v>416</v>
      </c>
      <c r="Q27" s="176" t="s">
        <v>416</v>
      </c>
      <c r="R27" s="178" t="s">
        <v>416</v>
      </c>
      <c r="S27" s="178" t="s">
        <v>416</v>
      </c>
      <c r="T27" s="178" t="s">
        <v>416</v>
      </c>
      <c r="U27" s="179" t="s">
        <v>416</v>
      </c>
      <c r="V27" s="160" t="s">
        <v>416</v>
      </c>
      <c r="W27" s="161" t="s">
        <v>416</v>
      </c>
      <c r="X27" s="161" t="s">
        <v>416</v>
      </c>
      <c r="Y27" s="161" t="s">
        <v>416</v>
      </c>
      <c r="Z27" s="161" t="s">
        <v>416</v>
      </c>
      <c r="AA27" s="162" t="s">
        <v>416</v>
      </c>
      <c r="AB27" s="160" t="s">
        <v>416</v>
      </c>
      <c r="AC27" s="161" t="s">
        <v>416</v>
      </c>
      <c r="AD27" s="161" t="s">
        <v>416</v>
      </c>
      <c r="AE27" s="161" t="s">
        <v>416</v>
      </c>
      <c r="AF27" s="161" t="s">
        <v>416</v>
      </c>
      <c r="AG27" s="162" t="s">
        <v>416</v>
      </c>
      <c r="AH27" s="163" t="s">
        <v>416</v>
      </c>
      <c r="AI27" s="164" t="s">
        <v>416</v>
      </c>
      <c r="AJ27" s="164" t="s">
        <v>416</v>
      </c>
      <c r="AK27" s="164" t="s">
        <v>416</v>
      </c>
      <c r="AL27" s="199" t="s">
        <v>416</v>
      </c>
      <c r="AN27" s="466"/>
      <c r="AO27" s="467"/>
      <c r="AP27" s="467"/>
      <c r="AQ27" s="467"/>
      <c r="AR27" s="467"/>
      <c r="AS27" s="467"/>
      <c r="AT27" s="472"/>
      <c r="AU27" s="473"/>
    </row>
    <row r="28" spans="2:47" ht="7.5" customHeight="1" x14ac:dyDescent="0.2">
      <c r="B28" s="440"/>
      <c r="C28" s="440"/>
      <c r="D28" s="441"/>
      <c r="E28" s="442" t="s">
        <v>422</v>
      </c>
      <c r="F28" s="443"/>
      <c r="G28" s="443"/>
      <c r="H28" s="443"/>
      <c r="I28" s="444"/>
      <c r="J28" s="165" t="s">
        <v>416</v>
      </c>
      <c r="K28" s="166" t="s">
        <v>416</v>
      </c>
      <c r="L28" s="166" t="s">
        <v>416</v>
      </c>
      <c r="M28" s="166" t="s">
        <v>416</v>
      </c>
      <c r="N28" s="166" t="s">
        <v>416</v>
      </c>
      <c r="O28" s="167" t="s">
        <v>416</v>
      </c>
      <c r="P28" s="165" t="s">
        <v>416</v>
      </c>
      <c r="Q28" s="166" t="s">
        <v>416</v>
      </c>
      <c r="R28" s="166" t="s">
        <v>416</v>
      </c>
      <c r="S28" s="166" t="s">
        <v>416</v>
      </c>
      <c r="T28" s="166" t="s">
        <v>416</v>
      </c>
      <c r="U28" s="167" t="s">
        <v>416</v>
      </c>
      <c r="V28" s="165" t="s">
        <v>416</v>
      </c>
      <c r="W28" s="166" t="s">
        <v>416</v>
      </c>
      <c r="X28" s="168" t="s">
        <v>416</v>
      </c>
      <c r="Y28" s="168" t="s">
        <v>416</v>
      </c>
      <c r="Z28" s="168" t="s">
        <v>416</v>
      </c>
      <c r="AA28" s="169" t="s">
        <v>416</v>
      </c>
      <c r="AB28" s="151" t="s">
        <v>416</v>
      </c>
      <c r="AC28" s="152" t="s">
        <v>416</v>
      </c>
      <c r="AD28" s="152" t="s">
        <v>416</v>
      </c>
      <c r="AE28" s="152" t="s">
        <v>416</v>
      </c>
      <c r="AF28" s="152" t="s">
        <v>416</v>
      </c>
      <c r="AG28" s="153" t="s">
        <v>416</v>
      </c>
      <c r="AH28" s="154" t="s">
        <v>416</v>
      </c>
      <c r="AI28" s="155" t="s">
        <v>416</v>
      </c>
      <c r="AJ28" s="155" t="s">
        <v>416</v>
      </c>
      <c r="AK28" s="155" t="s">
        <v>416</v>
      </c>
      <c r="AL28" s="197" t="s">
        <v>416</v>
      </c>
      <c r="AN28" s="474" t="s">
        <v>346</v>
      </c>
      <c r="AO28" s="475"/>
      <c r="AP28" s="475"/>
      <c r="AQ28" s="475"/>
      <c r="AR28" s="475"/>
      <c r="AS28" s="475"/>
      <c r="AT28" s="460" t="s">
        <v>423</v>
      </c>
      <c r="AU28" s="460"/>
    </row>
    <row r="29" spans="2:47" ht="7.5" customHeight="1" x14ac:dyDescent="0.2">
      <c r="B29" s="440"/>
      <c r="C29" s="440"/>
      <c r="D29" s="441"/>
      <c r="E29" s="461"/>
      <c r="F29" s="446"/>
      <c r="G29" s="446"/>
      <c r="H29" s="446"/>
      <c r="I29" s="447"/>
      <c r="J29" s="170" t="s">
        <v>416</v>
      </c>
      <c r="K29" s="171" t="s">
        <v>416</v>
      </c>
      <c r="L29" s="171" t="s">
        <v>416</v>
      </c>
      <c r="M29" s="171" t="s">
        <v>416</v>
      </c>
      <c r="N29" s="171" t="s">
        <v>416</v>
      </c>
      <c r="O29" s="172" t="s">
        <v>416</v>
      </c>
      <c r="P29" s="170" t="s">
        <v>416</v>
      </c>
      <c r="Q29" s="171" t="s">
        <v>416</v>
      </c>
      <c r="R29" s="171" t="s">
        <v>416</v>
      </c>
      <c r="S29" s="171" t="s">
        <v>416</v>
      </c>
      <c r="T29" s="171" t="s">
        <v>416</v>
      </c>
      <c r="U29" s="172" t="s">
        <v>416</v>
      </c>
      <c r="V29" s="170" t="s">
        <v>416</v>
      </c>
      <c r="W29" s="171" t="s">
        <v>416</v>
      </c>
      <c r="X29" s="173" t="s">
        <v>416</v>
      </c>
      <c r="Y29" s="173" t="s">
        <v>416</v>
      </c>
      <c r="Z29" s="173" t="s">
        <v>416</v>
      </c>
      <c r="AA29" s="174" t="s">
        <v>416</v>
      </c>
      <c r="AB29" s="156" t="s">
        <v>416</v>
      </c>
      <c r="AC29" s="157" t="s">
        <v>416</v>
      </c>
      <c r="AD29" s="157" t="s">
        <v>416</v>
      </c>
      <c r="AE29" s="157" t="s">
        <v>416</v>
      </c>
      <c r="AF29" s="157" t="s">
        <v>416</v>
      </c>
      <c r="AG29" s="158" t="s">
        <v>416</v>
      </c>
      <c r="AH29" s="159" t="s">
        <v>416</v>
      </c>
      <c r="AI29" s="196" t="s">
        <v>416</v>
      </c>
      <c r="AJ29" s="196" t="s">
        <v>416</v>
      </c>
      <c r="AK29" s="196" t="s">
        <v>416</v>
      </c>
      <c r="AL29" s="198" t="s">
        <v>416</v>
      </c>
      <c r="AN29" s="476"/>
      <c r="AO29" s="477"/>
      <c r="AP29" s="477"/>
      <c r="AQ29" s="477"/>
      <c r="AR29" s="477"/>
      <c r="AS29" s="477"/>
      <c r="AT29" s="460"/>
      <c r="AU29" s="460"/>
    </row>
    <row r="30" spans="2:47" ht="7.5" customHeight="1" x14ac:dyDescent="0.2">
      <c r="B30" s="440"/>
      <c r="C30" s="440"/>
      <c r="D30" s="441"/>
      <c r="E30" s="445"/>
      <c r="F30" s="446"/>
      <c r="G30" s="446"/>
      <c r="H30" s="446"/>
      <c r="I30" s="447"/>
      <c r="J30" s="170" t="s">
        <v>416</v>
      </c>
      <c r="K30" s="171" t="s">
        <v>416</v>
      </c>
      <c r="L30" s="171" t="s">
        <v>416</v>
      </c>
      <c r="M30" s="171" t="s">
        <v>416</v>
      </c>
      <c r="N30" s="171" t="s">
        <v>416</v>
      </c>
      <c r="O30" s="172" t="s">
        <v>416</v>
      </c>
      <c r="P30" s="170" t="s">
        <v>416</v>
      </c>
      <c r="Q30" s="171" t="s">
        <v>416</v>
      </c>
      <c r="R30" s="171" t="s">
        <v>416</v>
      </c>
      <c r="S30" s="171" t="s">
        <v>416</v>
      </c>
      <c r="T30" s="171" t="s">
        <v>416</v>
      </c>
      <c r="U30" s="172" t="s">
        <v>416</v>
      </c>
      <c r="V30" s="170" t="s">
        <v>416</v>
      </c>
      <c r="W30" s="171" t="s">
        <v>416</v>
      </c>
      <c r="X30" s="173" t="s">
        <v>416</v>
      </c>
      <c r="Y30" s="173" t="s">
        <v>416</v>
      </c>
      <c r="Z30" s="173" t="s">
        <v>416</v>
      </c>
      <c r="AA30" s="174" t="s">
        <v>416</v>
      </c>
      <c r="AB30" s="156" t="s">
        <v>416</v>
      </c>
      <c r="AC30" s="157" t="s">
        <v>416</v>
      </c>
      <c r="AD30" s="157" t="s">
        <v>416</v>
      </c>
      <c r="AE30" s="157" t="s">
        <v>416</v>
      </c>
      <c r="AF30" s="157" t="s">
        <v>416</v>
      </c>
      <c r="AG30" s="158" t="s">
        <v>416</v>
      </c>
      <c r="AH30" s="159" t="s">
        <v>416</v>
      </c>
      <c r="AI30" s="196" t="s">
        <v>416</v>
      </c>
      <c r="AJ30" s="196" t="s">
        <v>416</v>
      </c>
      <c r="AK30" s="196" t="s">
        <v>416</v>
      </c>
      <c r="AL30" s="198" t="s">
        <v>416</v>
      </c>
      <c r="AN30" s="476"/>
      <c r="AO30" s="477"/>
      <c r="AP30" s="477"/>
      <c r="AQ30" s="477"/>
      <c r="AR30" s="477"/>
      <c r="AS30" s="477"/>
      <c r="AT30" s="460"/>
      <c r="AU30" s="460"/>
    </row>
    <row r="31" spans="2:47" ht="7.5" customHeight="1" x14ac:dyDescent="0.2">
      <c r="B31" s="440"/>
      <c r="C31" s="440"/>
      <c r="D31" s="441"/>
      <c r="E31" s="445"/>
      <c r="F31" s="446"/>
      <c r="G31" s="446"/>
      <c r="H31" s="446"/>
      <c r="I31" s="447"/>
      <c r="J31" s="170" t="s">
        <v>416</v>
      </c>
      <c r="K31" s="171" t="s">
        <v>416</v>
      </c>
      <c r="L31" s="171" t="s">
        <v>416</v>
      </c>
      <c r="M31" s="171" t="s">
        <v>416</v>
      </c>
      <c r="N31" s="171" t="s">
        <v>416</v>
      </c>
      <c r="O31" s="172" t="s">
        <v>416</v>
      </c>
      <c r="P31" s="170" t="s">
        <v>416</v>
      </c>
      <c r="Q31" s="171" t="s">
        <v>416</v>
      </c>
      <c r="R31" s="171" t="s">
        <v>416</v>
      </c>
      <c r="S31" s="171" t="s">
        <v>416</v>
      </c>
      <c r="T31" s="171" t="s">
        <v>416</v>
      </c>
      <c r="U31" s="172" t="s">
        <v>416</v>
      </c>
      <c r="V31" s="170" t="s">
        <v>416</v>
      </c>
      <c r="W31" s="171" t="s">
        <v>416</v>
      </c>
      <c r="X31" s="173" t="s">
        <v>416</v>
      </c>
      <c r="Y31" s="173" t="s">
        <v>416</v>
      </c>
      <c r="Z31" s="173" t="s">
        <v>416</v>
      </c>
      <c r="AA31" s="174" t="s">
        <v>416</v>
      </c>
      <c r="AB31" s="156" t="s">
        <v>416</v>
      </c>
      <c r="AC31" s="157" t="s">
        <v>416</v>
      </c>
      <c r="AD31" s="157" t="s">
        <v>416</v>
      </c>
      <c r="AE31" s="157" t="s">
        <v>416</v>
      </c>
      <c r="AF31" s="157" t="s">
        <v>416</v>
      </c>
      <c r="AG31" s="158" t="s">
        <v>416</v>
      </c>
      <c r="AH31" s="159" t="s">
        <v>416</v>
      </c>
      <c r="AI31" s="196" t="s">
        <v>416</v>
      </c>
      <c r="AJ31" s="196" t="s">
        <v>416</v>
      </c>
      <c r="AK31" s="196" t="s">
        <v>416</v>
      </c>
      <c r="AL31" s="198" t="s">
        <v>416</v>
      </c>
      <c r="AN31" s="476"/>
      <c r="AO31" s="477"/>
      <c r="AP31" s="477"/>
      <c r="AQ31" s="477"/>
      <c r="AR31" s="477"/>
      <c r="AS31" s="477"/>
      <c r="AT31" s="460"/>
      <c r="AU31" s="460"/>
    </row>
    <row r="32" spans="2:47" ht="7.5" customHeight="1" x14ac:dyDescent="0.2">
      <c r="B32" s="440"/>
      <c r="C32" s="440"/>
      <c r="D32" s="441"/>
      <c r="E32" s="445"/>
      <c r="F32" s="446"/>
      <c r="G32" s="446"/>
      <c r="H32" s="446"/>
      <c r="I32" s="447"/>
      <c r="J32" s="170" t="s">
        <v>416</v>
      </c>
      <c r="K32" s="171" t="s">
        <v>416</v>
      </c>
      <c r="L32" s="171" t="s">
        <v>416</v>
      </c>
      <c r="M32" s="171" t="s">
        <v>416</v>
      </c>
      <c r="N32" s="171" t="s">
        <v>416</v>
      </c>
      <c r="O32" s="172" t="s">
        <v>416</v>
      </c>
      <c r="P32" s="170" t="s">
        <v>416</v>
      </c>
      <c r="Q32" s="171" t="s">
        <v>416</v>
      </c>
      <c r="R32" s="171" t="s">
        <v>416</v>
      </c>
      <c r="S32" s="171" t="s">
        <v>416</v>
      </c>
      <c r="T32" s="171" t="s">
        <v>416</v>
      </c>
      <c r="U32" s="172" t="s">
        <v>416</v>
      </c>
      <c r="V32" s="170" t="s">
        <v>416</v>
      </c>
      <c r="W32" s="171" t="s">
        <v>416</v>
      </c>
      <c r="X32" s="173" t="s">
        <v>416</v>
      </c>
      <c r="Y32" s="173" t="s">
        <v>416</v>
      </c>
      <c r="Z32" s="173" t="s">
        <v>416</v>
      </c>
      <c r="AA32" s="174" t="s">
        <v>416</v>
      </c>
      <c r="AB32" s="156" t="s">
        <v>416</v>
      </c>
      <c r="AC32" s="157" t="s">
        <v>416</v>
      </c>
      <c r="AD32" s="157" t="s">
        <v>416</v>
      </c>
      <c r="AE32" s="157" t="s">
        <v>416</v>
      </c>
      <c r="AF32" s="157" t="s">
        <v>416</v>
      </c>
      <c r="AG32" s="158" t="s">
        <v>416</v>
      </c>
      <c r="AH32" s="159" t="s">
        <v>416</v>
      </c>
      <c r="AI32" s="196" t="s">
        <v>416</v>
      </c>
      <c r="AJ32" s="196" t="s">
        <v>416</v>
      </c>
      <c r="AK32" s="196" t="s">
        <v>416</v>
      </c>
      <c r="AL32" s="198" t="s">
        <v>416</v>
      </c>
      <c r="AN32" s="476"/>
      <c r="AO32" s="477"/>
      <c r="AP32" s="477"/>
      <c r="AQ32" s="477"/>
      <c r="AR32" s="477"/>
      <c r="AS32" s="477"/>
      <c r="AT32" s="460"/>
      <c r="AU32" s="460"/>
    </row>
    <row r="33" spans="2:47" ht="7.5" customHeight="1" x14ac:dyDescent="0.2">
      <c r="B33" s="440"/>
      <c r="C33" s="440"/>
      <c r="D33" s="441"/>
      <c r="E33" s="445"/>
      <c r="F33" s="446"/>
      <c r="G33" s="446"/>
      <c r="H33" s="446"/>
      <c r="I33" s="447"/>
      <c r="J33" s="170" t="s">
        <v>416</v>
      </c>
      <c r="K33" s="171" t="s">
        <v>416</v>
      </c>
      <c r="L33" s="171" t="s">
        <v>416</v>
      </c>
      <c r="M33" s="171" t="s">
        <v>416</v>
      </c>
      <c r="N33" s="171" t="s">
        <v>416</v>
      </c>
      <c r="O33" s="172" t="s">
        <v>416</v>
      </c>
      <c r="P33" s="170" t="s">
        <v>416</v>
      </c>
      <c r="Q33" s="171" t="s">
        <v>416</v>
      </c>
      <c r="R33" s="171" t="s">
        <v>416</v>
      </c>
      <c r="S33" s="171" t="s">
        <v>416</v>
      </c>
      <c r="T33" s="171" t="s">
        <v>416</v>
      </c>
      <c r="U33" s="172" t="s">
        <v>416</v>
      </c>
      <c r="V33" s="170" t="s">
        <v>416</v>
      </c>
      <c r="W33" s="171" t="s">
        <v>416</v>
      </c>
      <c r="X33" s="173" t="s">
        <v>416</v>
      </c>
      <c r="Y33" s="173" t="s">
        <v>416</v>
      </c>
      <c r="Z33" s="173" t="s">
        <v>416</v>
      </c>
      <c r="AA33" s="174" t="s">
        <v>416</v>
      </c>
      <c r="AB33" s="156" t="s">
        <v>416</v>
      </c>
      <c r="AC33" s="157" t="s">
        <v>416</v>
      </c>
      <c r="AD33" s="157" t="s">
        <v>416</v>
      </c>
      <c r="AE33" s="157" t="s">
        <v>416</v>
      </c>
      <c r="AF33" s="157" t="s">
        <v>416</v>
      </c>
      <c r="AG33" s="158" t="s">
        <v>416</v>
      </c>
      <c r="AH33" s="159" t="s">
        <v>416</v>
      </c>
      <c r="AI33" s="196" t="s">
        <v>416</v>
      </c>
      <c r="AJ33" s="196" t="s">
        <v>416</v>
      </c>
      <c r="AK33" s="196" t="s">
        <v>416</v>
      </c>
      <c r="AL33" s="198" t="s">
        <v>416</v>
      </c>
      <c r="AN33" s="476"/>
      <c r="AO33" s="477"/>
      <c r="AP33" s="477"/>
      <c r="AQ33" s="477"/>
      <c r="AR33" s="477"/>
      <c r="AS33" s="477"/>
      <c r="AT33" s="460"/>
      <c r="AU33" s="460"/>
    </row>
    <row r="34" spans="2:47" ht="7.5" customHeight="1" x14ac:dyDescent="0.2">
      <c r="B34" s="440"/>
      <c r="C34" s="440"/>
      <c r="D34" s="441"/>
      <c r="E34" s="445"/>
      <c r="F34" s="446"/>
      <c r="G34" s="446"/>
      <c r="H34" s="446"/>
      <c r="I34" s="447"/>
      <c r="J34" s="170" t="s">
        <v>416</v>
      </c>
      <c r="K34" s="171" t="s">
        <v>416</v>
      </c>
      <c r="L34" s="171" t="s">
        <v>416</v>
      </c>
      <c r="M34" s="171" t="s">
        <v>416</v>
      </c>
      <c r="N34" s="171" t="s">
        <v>416</v>
      </c>
      <c r="O34" s="172" t="s">
        <v>416</v>
      </c>
      <c r="P34" s="170" t="s">
        <v>416</v>
      </c>
      <c r="Q34" s="171" t="s">
        <v>416</v>
      </c>
      <c r="R34" s="171" t="s">
        <v>416</v>
      </c>
      <c r="S34" s="171" t="s">
        <v>416</v>
      </c>
      <c r="T34" s="171" t="s">
        <v>416</v>
      </c>
      <c r="U34" s="172" t="s">
        <v>416</v>
      </c>
      <c r="V34" s="170" t="s">
        <v>416</v>
      </c>
      <c r="W34" s="171" t="s">
        <v>416</v>
      </c>
      <c r="X34" s="173" t="s">
        <v>416</v>
      </c>
      <c r="Y34" s="173" t="s">
        <v>416</v>
      </c>
      <c r="Z34" s="173" t="s">
        <v>416</v>
      </c>
      <c r="AA34" s="174" t="s">
        <v>416</v>
      </c>
      <c r="AB34" s="156" t="s">
        <v>416</v>
      </c>
      <c r="AC34" s="157" t="s">
        <v>416</v>
      </c>
      <c r="AD34" s="157" t="s">
        <v>416</v>
      </c>
      <c r="AE34" s="157" t="s">
        <v>416</v>
      </c>
      <c r="AF34" s="157" t="s">
        <v>416</v>
      </c>
      <c r="AG34" s="158" t="s">
        <v>416</v>
      </c>
      <c r="AH34" s="159" t="s">
        <v>416</v>
      </c>
      <c r="AI34" s="196" t="s">
        <v>416</v>
      </c>
      <c r="AJ34" s="196" t="s">
        <v>416</v>
      </c>
      <c r="AK34" s="196" t="s">
        <v>416</v>
      </c>
      <c r="AL34" s="198" t="s">
        <v>416</v>
      </c>
      <c r="AN34" s="476"/>
      <c r="AO34" s="477"/>
      <c r="AP34" s="477"/>
      <c r="AQ34" s="477"/>
      <c r="AR34" s="477"/>
      <c r="AS34" s="477"/>
      <c r="AT34" s="460"/>
      <c r="AU34" s="460"/>
    </row>
    <row r="35" spans="2:47" ht="7.5" customHeight="1" thickBot="1" x14ac:dyDescent="0.25">
      <c r="B35" s="440"/>
      <c r="C35" s="440"/>
      <c r="D35" s="441"/>
      <c r="E35" s="445"/>
      <c r="F35" s="446"/>
      <c r="G35" s="446"/>
      <c r="H35" s="446"/>
      <c r="I35" s="447"/>
      <c r="J35" s="170" t="s">
        <v>416</v>
      </c>
      <c r="K35" s="171" t="s">
        <v>416</v>
      </c>
      <c r="L35" s="171" t="s">
        <v>416</v>
      </c>
      <c r="M35" s="171" t="s">
        <v>416</v>
      </c>
      <c r="N35" s="171" t="s">
        <v>416</v>
      </c>
      <c r="O35" s="172" t="s">
        <v>416</v>
      </c>
      <c r="P35" s="170" t="s">
        <v>416</v>
      </c>
      <c r="Q35" s="171" t="s">
        <v>416</v>
      </c>
      <c r="R35" s="171" t="s">
        <v>416</v>
      </c>
      <c r="S35" s="171" t="s">
        <v>416</v>
      </c>
      <c r="T35" s="171" t="s">
        <v>416</v>
      </c>
      <c r="U35" s="172" t="s">
        <v>416</v>
      </c>
      <c r="V35" s="170" t="s">
        <v>416</v>
      </c>
      <c r="W35" s="171" t="s">
        <v>416</v>
      </c>
      <c r="X35" s="173" t="s">
        <v>416</v>
      </c>
      <c r="Y35" s="173" t="s">
        <v>416</v>
      </c>
      <c r="Z35" s="173" t="s">
        <v>416</v>
      </c>
      <c r="AA35" s="174" t="s">
        <v>416</v>
      </c>
      <c r="AB35" s="156" t="s">
        <v>416</v>
      </c>
      <c r="AC35" s="157" t="s">
        <v>416</v>
      </c>
      <c r="AD35" s="157" t="s">
        <v>416</v>
      </c>
      <c r="AE35" s="157" t="s">
        <v>416</v>
      </c>
      <c r="AF35" s="157" t="s">
        <v>416</v>
      </c>
      <c r="AG35" s="158" t="s">
        <v>416</v>
      </c>
      <c r="AH35" s="159" t="s">
        <v>416</v>
      </c>
      <c r="AI35" s="196" t="s">
        <v>416</v>
      </c>
      <c r="AJ35" s="196" t="s">
        <v>416</v>
      </c>
      <c r="AK35" s="196" t="s">
        <v>416</v>
      </c>
      <c r="AL35" s="198" t="s">
        <v>416</v>
      </c>
      <c r="AN35" s="476"/>
      <c r="AO35" s="477"/>
      <c r="AP35" s="477"/>
      <c r="AQ35" s="477"/>
      <c r="AR35" s="477"/>
      <c r="AS35" s="477"/>
      <c r="AT35" s="460"/>
      <c r="AU35" s="460"/>
    </row>
    <row r="36" spans="2:47" ht="13.5" hidden="1" thickBot="1" x14ac:dyDescent="0.25">
      <c r="B36" s="440"/>
      <c r="C36" s="440"/>
      <c r="D36" s="441"/>
      <c r="E36" s="445"/>
      <c r="F36" s="446"/>
      <c r="G36" s="446"/>
      <c r="H36" s="446"/>
      <c r="I36" s="447"/>
      <c r="J36" s="180" t="s">
        <v>416</v>
      </c>
      <c r="K36" s="173" t="s">
        <v>416</v>
      </c>
      <c r="L36" s="173" t="s">
        <v>416</v>
      </c>
      <c r="M36" s="173" t="s">
        <v>416</v>
      </c>
      <c r="N36" s="173" t="s">
        <v>416</v>
      </c>
      <c r="O36" s="174" t="s">
        <v>416</v>
      </c>
      <c r="P36" s="180" t="s">
        <v>416</v>
      </c>
      <c r="Q36" s="173" t="s">
        <v>416</v>
      </c>
      <c r="R36" s="173" t="s">
        <v>416</v>
      </c>
      <c r="S36" s="173" t="s">
        <v>416</v>
      </c>
      <c r="T36" s="173" t="s">
        <v>416</v>
      </c>
      <c r="U36" s="174" t="s">
        <v>416</v>
      </c>
      <c r="V36" s="180" t="s">
        <v>416</v>
      </c>
      <c r="W36" s="173" t="s">
        <v>416</v>
      </c>
      <c r="X36" s="173" t="s">
        <v>416</v>
      </c>
      <c r="Y36" s="173" t="s">
        <v>416</v>
      </c>
      <c r="Z36" s="173" t="s">
        <v>416</v>
      </c>
      <c r="AA36" s="174" t="s">
        <v>416</v>
      </c>
      <c r="AB36" s="156" t="s">
        <v>416</v>
      </c>
      <c r="AC36" s="157" t="s">
        <v>416</v>
      </c>
      <c r="AD36" s="157" t="s">
        <v>416</v>
      </c>
      <c r="AE36" s="157" t="s">
        <v>416</v>
      </c>
      <c r="AF36" s="157" t="s">
        <v>416</v>
      </c>
      <c r="AG36" s="158" t="s">
        <v>416</v>
      </c>
      <c r="AH36" s="159" t="s">
        <v>416</v>
      </c>
      <c r="AI36" s="196" t="s">
        <v>416</v>
      </c>
      <c r="AJ36" s="196" t="s">
        <v>416</v>
      </c>
      <c r="AK36" s="196" t="s">
        <v>416</v>
      </c>
      <c r="AL36" s="198" t="s">
        <v>416</v>
      </c>
      <c r="AN36" s="476"/>
      <c r="AO36" s="477"/>
      <c r="AP36" s="477"/>
      <c r="AQ36" s="477"/>
      <c r="AR36" s="477"/>
      <c r="AS36" s="478"/>
    </row>
    <row r="37" spans="2:47" ht="13.5" hidden="1" thickBot="1" x14ac:dyDescent="0.25">
      <c r="B37" s="440"/>
      <c r="C37" s="440"/>
      <c r="D37" s="441"/>
      <c r="E37" s="448"/>
      <c r="F37" s="449"/>
      <c r="G37" s="449"/>
      <c r="H37" s="449"/>
      <c r="I37" s="450"/>
      <c r="J37" s="180" t="s">
        <v>416</v>
      </c>
      <c r="K37" s="173" t="s">
        <v>416</v>
      </c>
      <c r="L37" s="173" t="s">
        <v>416</v>
      </c>
      <c r="M37" s="173" t="s">
        <v>416</v>
      </c>
      <c r="N37" s="173" t="s">
        <v>416</v>
      </c>
      <c r="O37" s="174" t="s">
        <v>416</v>
      </c>
      <c r="P37" s="180" t="s">
        <v>416</v>
      </c>
      <c r="Q37" s="173" t="s">
        <v>416</v>
      </c>
      <c r="R37" s="173" t="s">
        <v>416</v>
      </c>
      <c r="S37" s="173" t="s">
        <v>416</v>
      </c>
      <c r="T37" s="173" t="s">
        <v>416</v>
      </c>
      <c r="U37" s="174" t="s">
        <v>416</v>
      </c>
      <c r="V37" s="180" t="s">
        <v>416</v>
      </c>
      <c r="W37" s="173" t="s">
        <v>416</v>
      </c>
      <c r="X37" s="173" t="s">
        <v>416</v>
      </c>
      <c r="Y37" s="173" t="s">
        <v>416</v>
      </c>
      <c r="Z37" s="173" t="s">
        <v>416</v>
      </c>
      <c r="AA37" s="174" t="s">
        <v>416</v>
      </c>
      <c r="AB37" s="160" t="s">
        <v>416</v>
      </c>
      <c r="AC37" s="161" t="s">
        <v>416</v>
      </c>
      <c r="AD37" s="161" t="s">
        <v>416</v>
      </c>
      <c r="AE37" s="161" t="s">
        <v>416</v>
      </c>
      <c r="AF37" s="161" t="s">
        <v>416</v>
      </c>
      <c r="AG37" s="162" t="s">
        <v>416</v>
      </c>
      <c r="AH37" s="163" t="s">
        <v>416</v>
      </c>
      <c r="AI37" s="164" t="s">
        <v>416</v>
      </c>
      <c r="AJ37" s="164" t="s">
        <v>416</v>
      </c>
      <c r="AK37" s="164" t="s">
        <v>416</v>
      </c>
      <c r="AL37" s="199" t="s">
        <v>416</v>
      </c>
      <c r="AN37" s="479"/>
      <c r="AO37" s="480"/>
      <c r="AP37" s="480"/>
      <c r="AQ37" s="480"/>
      <c r="AR37" s="480"/>
      <c r="AS37" s="481"/>
    </row>
    <row r="38" spans="2:47" ht="7.5" customHeight="1" x14ac:dyDescent="0.2">
      <c r="B38" s="440"/>
      <c r="C38" s="440"/>
      <c r="D38" s="441"/>
      <c r="E38" s="442" t="s">
        <v>424</v>
      </c>
      <c r="F38" s="443"/>
      <c r="G38" s="443"/>
      <c r="H38" s="443"/>
      <c r="I38" s="443"/>
      <c r="J38" s="181" t="s">
        <v>416</v>
      </c>
      <c r="K38" s="182" t="s">
        <v>416</v>
      </c>
      <c r="L38" s="182" t="s">
        <v>416</v>
      </c>
      <c r="M38" s="182" t="s">
        <v>416</v>
      </c>
      <c r="N38" s="182" t="s">
        <v>416</v>
      </c>
      <c r="O38" s="183" t="s">
        <v>416</v>
      </c>
      <c r="P38" s="165" t="s">
        <v>416</v>
      </c>
      <c r="Q38" s="166" t="s">
        <v>416</v>
      </c>
      <c r="R38" s="166" t="s">
        <v>416</v>
      </c>
      <c r="S38" s="166" t="s">
        <v>416</v>
      </c>
      <c r="T38" s="166" t="s">
        <v>416</v>
      </c>
      <c r="U38" s="167" t="s">
        <v>416</v>
      </c>
      <c r="V38" s="165"/>
      <c r="W38" s="166"/>
      <c r="X38" s="168" t="s">
        <v>416</v>
      </c>
      <c r="Y38" s="168" t="s">
        <v>416</v>
      </c>
      <c r="Z38" s="168" t="s">
        <v>416</v>
      </c>
      <c r="AA38" s="169" t="s">
        <v>416</v>
      </c>
      <c r="AB38" s="151" t="s">
        <v>416</v>
      </c>
      <c r="AC38" s="152" t="s">
        <v>416</v>
      </c>
      <c r="AD38" s="152" t="s">
        <v>416</v>
      </c>
      <c r="AE38" s="152" t="s">
        <v>416</v>
      </c>
      <c r="AF38" s="152" t="s">
        <v>416</v>
      </c>
      <c r="AG38" s="153" t="s">
        <v>416</v>
      </c>
      <c r="AH38" s="154" t="s">
        <v>416</v>
      </c>
      <c r="AI38" s="155" t="s">
        <v>416</v>
      </c>
      <c r="AJ38" s="155" t="s">
        <v>416</v>
      </c>
      <c r="AK38" s="155" t="s">
        <v>416</v>
      </c>
      <c r="AL38" s="197" t="s">
        <v>416</v>
      </c>
      <c r="AN38" s="482" t="s">
        <v>425</v>
      </c>
      <c r="AO38" s="483"/>
      <c r="AP38" s="483"/>
      <c r="AQ38" s="483"/>
      <c r="AR38" s="483"/>
      <c r="AS38" s="483"/>
      <c r="AT38" s="468" t="s">
        <v>426</v>
      </c>
      <c r="AU38" s="469"/>
    </row>
    <row r="39" spans="2:47" ht="7.5" customHeight="1" x14ac:dyDescent="0.2">
      <c r="B39" s="440"/>
      <c r="C39" s="440"/>
      <c r="D39" s="441"/>
      <c r="E39" s="461"/>
      <c r="F39" s="446"/>
      <c r="G39" s="446"/>
      <c r="H39" s="446"/>
      <c r="I39" s="446"/>
      <c r="J39" s="184" t="s">
        <v>416</v>
      </c>
      <c r="K39" s="185" t="s">
        <v>416</v>
      </c>
      <c r="L39" s="185" t="s">
        <v>416</v>
      </c>
      <c r="M39" s="185" t="s">
        <v>416</v>
      </c>
      <c r="N39" s="185" t="s">
        <v>416</v>
      </c>
      <c r="O39" s="186" t="s">
        <v>416</v>
      </c>
      <c r="P39" s="170" t="s">
        <v>416</v>
      </c>
      <c r="Q39" s="171" t="s">
        <v>416</v>
      </c>
      <c r="R39" s="171" t="s">
        <v>416</v>
      </c>
      <c r="S39" s="171" t="s">
        <v>416</v>
      </c>
      <c r="T39" s="171" t="s">
        <v>416</v>
      </c>
      <c r="U39" s="172" t="s">
        <v>416</v>
      </c>
      <c r="V39" s="170" t="s">
        <v>416</v>
      </c>
      <c r="W39" s="171" t="s">
        <v>416</v>
      </c>
      <c r="X39" s="173" t="s">
        <v>416</v>
      </c>
      <c r="Y39" s="173" t="s">
        <v>416</v>
      </c>
      <c r="Z39" s="173" t="s">
        <v>416</v>
      </c>
      <c r="AA39" s="174" t="s">
        <v>416</v>
      </c>
      <c r="AB39" s="156" t="s">
        <v>416</v>
      </c>
      <c r="AC39" s="157" t="s">
        <v>416</v>
      </c>
      <c r="AD39" s="157" t="s">
        <v>416</v>
      </c>
      <c r="AE39" s="157" t="s">
        <v>416</v>
      </c>
      <c r="AF39" s="157" t="s">
        <v>416</v>
      </c>
      <c r="AG39" s="158" t="s">
        <v>416</v>
      </c>
      <c r="AH39" s="159" t="s">
        <v>416</v>
      </c>
      <c r="AI39" s="196" t="s">
        <v>416</v>
      </c>
      <c r="AJ39" s="196" t="s">
        <v>416</v>
      </c>
      <c r="AK39" s="196" t="s">
        <v>416</v>
      </c>
      <c r="AL39" s="198" t="s">
        <v>416</v>
      </c>
      <c r="AN39" s="484"/>
      <c r="AO39" s="485"/>
      <c r="AP39" s="485"/>
      <c r="AQ39" s="485"/>
      <c r="AR39" s="485"/>
      <c r="AS39" s="485"/>
      <c r="AT39" s="470"/>
      <c r="AU39" s="471"/>
    </row>
    <row r="40" spans="2:47" ht="7.5" customHeight="1" x14ac:dyDescent="0.2">
      <c r="B40" s="440"/>
      <c r="C40" s="440"/>
      <c r="D40" s="441"/>
      <c r="E40" s="445"/>
      <c r="F40" s="446"/>
      <c r="G40" s="446"/>
      <c r="H40" s="446"/>
      <c r="I40" s="446"/>
      <c r="J40" s="184" t="s">
        <v>416</v>
      </c>
      <c r="K40" s="185" t="s">
        <v>416</v>
      </c>
      <c r="L40" s="185" t="s">
        <v>416</v>
      </c>
      <c r="M40" s="185" t="s">
        <v>416</v>
      </c>
      <c r="N40" s="185" t="s">
        <v>416</v>
      </c>
      <c r="O40" s="186" t="s">
        <v>416</v>
      </c>
      <c r="P40" s="170" t="s">
        <v>416</v>
      </c>
      <c r="Q40" s="171" t="s">
        <v>416</v>
      </c>
      <c r="R40" s="171" t="s">
        <v>416</v>
      </c>
      <c r="S40" s="171" t="s">
        <v>416</v>
      </c>
      <c r="T40" s="171" t="s">
        <v>416</v>
      </c>
      <c r="U40" s="172" t="s">
        <v>416</v>
      </c>
      <c r="V40" s="170" t="s">
        <v>416</v>
      </c>
      <c r="W40" s="171" t="s">
        <v>416</v>
      </c>
      <c r="X40" s="173" t="s">
        <v>416</v>
      </c>
      <c r="Y40" s="173" t="s">
        <v>416</v>
      </c>
      <c r="Z40" s="173" t="s">
        <v>416</v>
      </c>
      <c r="AA40" s="174" t="s">
        <v>416</v>
      </c>
      <c r="AB40" s="156" t="s">
        <v>416</v>
      </c>
      <c r="AC40" s="157" t="s">
        <v>416</v>
      </c>
      <c r="AD40" s="157" t="s">
        <v>416</v>
      </c>
      <c r="AE40" s="157" t="s">
        <v>416</v>
      </c>
      <c r="AF40" s="157" t="s">
        <v>416</v>
      </c>
      <c r="AG40" s="158" t="s">
        <v>416</v>
      </c>
      <c r="AH40" s="159" t="s">
        <v>416</v>
      </c>
      <c r="AI40" s="196" t="s">
        <v>416</v>
      </c>
      <c r="AJ40" s="196" t="s">
        <v>416</v>
      </c>
      <c r="AK40" s="196" t="s">
        <v>416</v>
      </c>
      <c r="AL40" s="198" t="s">
        <v>416</v>
      </c>
      <c r="AN40" s="484"/>
      <c r="AO40" s="485"/>
      <c r="AP40" s="485"/>
      <c r="AQ40" s="485"/>
      <c r="AR40" s="485"/>
      <c r="AS40" s="485"/>
      <c r="AT40" s="470"/>
      <c r="AU40" s="471"/>
    </row>
    <row r="41" spans="2:47" ht="7.5" customHeight="1" x14ac:dyDescent="0.2">
      <c r="B41" s="440"/>
      <c r="C41" s="440"/>
      <c r="D41" s="441"/>
      <c r="E41" s="445"/>
      <c r="F41" s="446"/>
      <c r="G41" s="446"/>
      <c r="H41" s="446"/>
      <c r="I41" s="446"/>
      <c r="J41" s="184" t="s">
        <v>416</v>
      </c>
      <c r="K41" s="185" t="s">
        <v>416</v>
      </c>
      <c r="L41" s="185" t="s">
        <v>416</v>
      </c>
      <c r="M41" s="185" t="s">
        <v>416</v>
      </c>
      <c r="N41" s="185" t="s">
        <v>416</v>
      </c>
      <c r="O41" s="186" t="s">
        <v>416</v>
      </c>
      <c r="P41" s="170" t="s">
        <v>416</v>
      </c>
      <c r="Q41" s="171" t="s">
        <v>416</v>
      </c>
      <c r="R41" s="171" t="s">
        <v>416</v>
      </c>
      <c r="S41" s="171" t="s">
        <v>416</v>
      </c>
      <c r="T41" s="171" t="s">
        <v>416</v>
      </c>
      <c r="U41" s="172" t="s">
        <v>416</v>
      </c>
      <c r="V41" s="170" t="s">
        <v>416</v>
      </c>
      <c r="W41" s="171" t="s">
        <v>416</v>
      </c>
      <c r="X41" s="173" t="s">
        <v>416</v>
      </c>
      <c r="Y41" s="173" t="s">
        <v>416</v>
      </c>
      <c r="Z41" s="173" t="s">
        <v>416</v>
      </c>
      <c r="AA41" s="174" t="s">
        <v>416</v>
      </c>
      <c r="AB41" s="156" t="s">
        <v>416</v>
      </c>
      <c r="AC41" s="157" t="s">
        <v>416</v>
      </c>
      <c r="AD41" s="157" t="s">
        <v>416</v>
      </c>
      <c r="AE41" s="157" t="s">
        <v>416</v>
      </c>
      <c r="AF41" s="157" t="s">
        <v>416</v>
      </c>
      <c r="AG41" s="158" t="s">
        <v>416</v>
      </c>
      <c r="AH41" s="159" t="s">
        <v>416</v>
      </c>
      <c r="AI41" s="196" t="s">
        <v>416</v>
      </c>
      <c r="AJ41" s="196" t="s">
        <v>416</v>
      </c>
      <c r="AK41" s="196" t="s">
        <v>416</v>
      </c>
      <c r="AL41" s="198" t="s">
        <v>416</v>
      </c>
      <c r="AN41" s="484"/>
      <c r="AO41" s="485"/>
      <c r="AP41" s="485"/>
      <c r="AQ41" s="485"/>
      <c r="AR41" s="485"/>
      <c r="AS41" s="485"/>
      <c r="AT41" s="470"/>
      <c r="AU41" s="471"/>
    </row>
    <row r="42" spans="2:47" ht="7.5" customHeight="1" x14ac:dyDescent="0.2">
      <c r="B42" s="440"/>
      <c r="C42" s="440"/>
      <c r="D42" s="441"/>
      <c r="E42" s="445"/>
      <c r="F42" s="446"/>
      <c r="G42" s="446"/>
      <c r="H42" s="446"/>
      <c r="I42" s="446"/>
      <c r="J42" s="184" t="s">
        <v>416</v>
      </c>
      <c r="K42" s="185" t="s">
        <v>416</v>
      </c>
      <c r="L42" s="185" t="s">
        <v>416</v>
      </c>
      <c r="M42" s="185" t="s">
        <v>416</v>
      </c>
      <c r="N42" s="185" t="s">
        <v>416</v>
      </c>
      <c r="O42" s="186" t="s">
        <v>416</v>
      </c>
      <c r="P42" s="170" t="s">
        <v>416</v>
      </c>
      <c r="Q42" s="171" t="s">
        <v>416</v>
      </c>
      <c r="R42" s="171" t="s">
        <v>416</v>
      </c>
      <c r="S42" s="171" t="s">
        <v>416</v>
      </c>
      <c r="T42" s="171" t="s">
        <v>416</v>
      </c>
      <c r="U42" s="172" t="s">
        <v>416</v>
      </c>
      <c r="V42" s="170" t="s">
        <v>416</v>
      </c>
      <c r="W42" s="171" t="s">
        <v>416</v>
      </c>
      <c r="X42" s="173" t="s">
        <v>416</v>
      </c>
      <c r="Y42" s="173" t="s">
        <v>416</v>
      </c>
      <c r="Z42" s="173" t="s">
        <v>416</v>
      </c>
      <c r="AA42" s="174" t="s">
        <v>416</v>
      </c>
      <c r="AB42" s="156" t="s">
        <v>416</v>
      </c>
      <c r="AC42" s="157" t="s">
        <v>416</v>
      </c>
      <c r="AD42" s="157" t="s">
        <v>416</v>
      </c>
      <c r="AE42" s="157" t="s">
        <v>416</v>
      </c>
      <c r="AF42" s="157" t="s">
        <v>416</v>
      </c>
      <c r="AG42" s="158" t="s">
        <v>416</v>
      </c>
      <c r="AH42" s="159" t="s">
        <v>416</v>
      </c>
      <c r="AI42" s="196" t="s">
        <v>416</v>
      </c>
      <c r="AJ42" s="196" t="s">
        <v>416</v>
      </c>
      <c r="AK42" s="196" t="s">
        <v>416</v>
      </c>
      <c r="AL42" s="198" t="s">
        <v>416</v>
      </c>
      <c r="AN42" s="484"/>
      <c r="AO42" s="485"/>
      <c r="AP42" s="485"/>
      <c r="AQ42" s="485"/>
      <c r="AR42" s="485"/>
      <c r="AS42" s="485"/>
      <c r="AT42" s="470"/>
      <c r="AU42" s="471"/>
    </row>
    <row r="43" spans="2:47" ht="7.5" customHeight="1" x14ac:dyDescent="0.2">
      <c r="B43" s="440"/>
      <c r="C43" s="440"/>
      <c r="D43" s="441"/>
      <c r="E43" s="445"/>
      <c r="F43" s="446"/>
      <c r="G43" s="446"/>
      <c r="H43" s="446"/>
      <c r="I43" s="446"/>
      <c r="J43" s="184" t="s">
        <v>416</v>
      </c>
      <c r="K43" s="185" t="s">
        <v>416</v>
      </c>
      <c r="L43" s="185" t="s">
        <v>416</v>
      </c>
      <c r="M43" s="185" t="s">
        <v>416</v>
      </c>
      <c r="N43" s="185" t="s">
        <v>416</v>
      </c>
      <c r="O43" s="186" t="s">
        <v>416</v>
      </c>
      <c r="P43" s="170" t="s">
        <v>416</v>
      </c>
      <c r="Q43" s="171" t="s">
        <v>416</v>
      </c>
      <c r="R43" s="171" t="s">
        <v>416</v>
      </c>
      <c r="S43" s="171" t="s">
        <v>416</v>
      </c>
      <c r="T43" s="171" t="s">
        <v>416</v>
      </c>
      <c r="U43" s="172" t="s">
        <v>416</v>
      </c>
      <c r="V43" s="170" t="s">
        <v>416</v>
      </c>
      <c r="W43" s="171" t="s">
        <v>416</v>
      </c>
      <c r="X43" s="173" t="s">
        <v>416</v>
      </c>
      <c r="Y43" s="173" t="s">
        <v>416</v>
      </c>
      <c r="Z43" s="173" t="s">
        <v>416</v>
      </c>
      <c r="AA43" s="174" t="s">
        <v>416</v>
      </c>
      <c r="AB43" s="156" t="s">
        <v>416</v>
      </c>
      <c r="AC43" s="157" t="s">
        <v>416</v>
      </c>
      <c r="AD43" s="157" t="s">
        <v>416</v>
      </c>
      <c r="AE43" s="157" t="s">
        <v>416</v>
      </c>
      <c r="AF43" s="157" t="s">
        <v>416</v>
      </c>
      <c r="AG43" s="158" t="s">
        <v>416</v>
      </c>
      <c r="AH43" s="159" t="s">
        <v>416</v>
      </c>
      <c r="AI43" s="196" t="s">
        <v>416</v>
      </c>
      <c r="AJ43" s="196" t="s">
        <v>416</v>
      </c>
      <c r="AK43" s="196" t="s">
        <v>416</v>
      </c>
      <c r="AL43" s="198" t="s">
        <v>416</v>
      </c>
      <c r="AN43" s="484"/>
      <c r="AO43" s="485"/>
      <c r="AP43" s="485"/>
      <c r="AQ43" s="485"/>
      <c r="AR43" s="485"/>
      <c r="AS43" s="485"/>
      <c r="AT43" s="470"/>
      <c r="AU43" s="471"/>
    </row>
    <row r="44" spans="2:47" ht="7.5" customHeight="1" x14ac:dyDescent="0.2">
      <c r="B44" s="440"/>
      <c r="C44" s="440"/>
      <c r="D44" s="441"/>
      <c r="E44" s="445"/>
      <c r="F44" s="446"/>
      <c r="G44" s="446"/>
      <c r="H44" s="446"/>
      <c r="I44" s="446"/>
      <c r="J44" s="184" t="s">
        <v>416</v>
      </c>
      <c r="K44" s="185" t="s">
        <v>416</v>
      </c>
      <c r="L44" s="185" t="s">
        <v>416</v>
      </c>
      <c r="M44" s="185" t="s">
        <v>416</v>
      </c>
      <c r="N44" s="185" t="s">
        <v>416</v>
      </c>
      <c r="O44" s="186" t="s">
        <v>416</v>
      </c>
      <c r="P44" s="170" t="s">
        <v>416</v>
      </c>
      <c r="Q44" s="171" t="s">
        <v>416</v>
      </c>
      <c r="R44" s="171" t="s">
        <v>416</v>
      </c>
      <c r="S44" s="171" t="s">
        <v>416</v>
      </c>
      <c r="T44" s="171" t="s">
        <v>416</v>
      </c>
      <c r="U44" s="172" t="s">
        <v>416</v>
      </c>
      <c r="V44" s="170" t="s">
        <v>416</v>
      </c>
      <c r="W44" s="171" t="s">
        <v>416</v>
      </c>
      <c r="X44" s="173" t="s">
        <v>416</v>
      </c>
      <c r="Y44" s="173" t="s">
        <v>416</v>
      </c>
      <c r="Z44" s="173" t="s">
        <v>416</v>
      </c>
      <c r="AA44" s="174" t="s">
        <v>416</v>
      </c>
      <c r="AB44" s="156" t="s">
        <v>416</v>
      </c>
      <c r="AC44" s="157" t="s">
        <v>416</v>
      </c>
      <c r="AD44" s="157" t="s">
        <v>416</v>
      </c>
      <c r="AE44" s="157" t="s">
        <v>416</v>
      </c>
      <c r="AF44" s="157" t="s">
        <v>416</v>
      </c>
      <c r="AG44" s="158" t="s">
        <v>416</v>
      </c>
      <c r="AH44" s="159" t="s">
        <v>416</v>
      </c>
      <c r="AI44" s="196" t="s">
        <v>416</v>
      </c>
      <c r="AJ44" s="196" t="s">
        <v>416</v>
      </c>
      <c r="AK44" s="196" t="s">
        <v>416</v>
      </c>
      <c r="AL44" s="198" t="s">
        <v>416</v>
      </c>
      <c r="AN44" s="484"/>
      <c r="AO44" s="485"/>
      <c r="AP44" s="485"/>
      <c r="AQ44" s="485"/>
      <c r="AR44" s="485"/>
      <c r="AS44" s="485"/>
      <c r="AT44" s="470"/>
      <c r="AU44" s="471"/>
    </row>
    <row r="45" spans="2:47" ht="7.5" customHeight="1" thickBot="1" x14ac:dyDescent="0.25">
      <c r="B45" s="440"/>
      <c r="C45" s="440"/>
      <c r="D45" s="441"/>
      <c r="E45" s="445"/>
      <c r="F45" s="446"/>
      <c r="G45" s="446"/>
      <c r="H45" s="446"/>
      <c r="I45" s="446"/>
      <c r="J45" s="184" t="s">
        <v>416</v>
      </c>
      <c r="K45" s="185" t="s">
        <v>416</v>
      </c>
      <c r="L45" s="185" t="s">
        <v>416</v>
      </c>
      <c r="M45" s="185" t="s">
        <v>416</v>
      </c>
      <c r="N45" s="185" t="s">
        <v>416</v>
      </c>
      <c r="O45" s="186" t="s">
        <v>416</v>
      </c>
      <c r="P45" s="170" t="s">
        <v>416</v>
      </c>
      <c r="Q45" s="171" t="s">
        <v>416</v>
      </c>
      <c r="R45" s="171" t="s">
        <v>416</v>
      </c>
      <c r="S45" s="171" t="s">
        <v>416</v>
      </c>
      <c r="T45" s="171" t="s">
        <v>416</v>
      </c>
      <c r="U45" s="172" t="s">
        <v>416</v>
      </c>
      <c r="V45" s="170" t="s">
        <v>416</v>
      </c>
      <c r="W45" s="171" t="s">
        <v>416</v>
      </c>
      <c r="X45" s="173" t="s">
        <v>416</v>
      </c>
      <c r="Y45" s="173" t="s">
        <v>416</v>
      </c>
      <c r="Z45" s="173" t="s">
        <v>416</v>
      </c>
      <c r="AA45" s="174" t="s">
        <v>416</v>
      </c>
      <c r="AB45" s="156" t="s">
        <v>416</v>
      </c>
      <c r="AC45" s="157" t="s">
        <v>416</v>
      </c>
      <c r="AD45" s="157" t="s">
        <v>416</v>
      </c>
      <c r="AE45" s="157" t="s">
        <v>416</v>
      </c>
      <c r="AF45" s="157" t="s">
        <v>416</v>
      </c>
      <c r="AG45" s="158" t="s">
        <v>416</v>
      </c>
      <c r="AH45" s="159" t="s">
        <v>416</v>
      </c>
      <c r="AI45" s="196" t="s">
        <v>416</v>
      </c>
      <c r="AJ45" s="196" t="s">
        <v>416</v>
      </c>
      <c r="AK45" s="196" t="s">
        <v>416</v>
      </c>
      <c r="AL45" s="198" t="s">
        <v>416</v>
      </c>
      <c r="AN45" s="484"/>
      <c r="AO45" s="485"/>
      <c r="AP45" s="485"/>
      <c r="AQ45" s="485"/>
      <c r="AR45" s="485"/>
      <c r="AS45" s="485"/>
      <c r="AT45" s="472"/>
      <c r="AU45" s="473"/>
    </row>
    <row r="46" spans="2:47" ht="13.5" hidden="1" thickBot="1" x14ac:dyDescent="0.25">
      <c r="B46" s="440"/>
      <c r="C46" s="440"/>
      <c r="D46" s="441"/>
      <c r="E46" s="445"/>
      <c r="F46" s="446"/>
      <c r="G46" s="446"/>
      <c r="H46" s="446"/>
      <c r="I46" s="446"/>
      <c r="J46" s="184" t="s">
        <v>416</v>
      </c>
      <c r="K46" s="185" t="s">
        <v>416</v>
      </c>
      <c r="L46" s="185" t="s">
        <v>416</v>
      </c>
      <c r="M46" s="185" t="s">
        <v>416</v>
      </c>
      <c r="N46" s="185" t="s">
        <v>416</v>
      </c>
      <c r="O46" s="186" t="s">
        <v>416</v>
      </c>
      <c r="P46" s="180" t="s">
        <v>416</v>
      </c>
      <c r="Q46" s="173" t="s">
        <v>416</v>
      </c>
      <c r="R46" s="173" t="s">
        <v>416</v>
      </c>
      <c r="S46" s="173" t="s">
        <v>416</v>
      </c>
      <c r="T46" s="173" t="s">
        <v>416</v>
      </c>
      <c r="U46" s="174" t="s">
        <v>416</v>
      </c>
      <c r="V46" s="180" t="s">
        <v>416</v>
      </c>
      <c r="W46" s="173" t="s">
        <v>416</v>
      </c>
      <c r="X46" s="173" t="s">
        <v>416</v>
      </c>
      <c r="Y46" s="173" t="s">
        <v>416</v>
      </c>
      <c r="Z46" s="173" t="s">
        <v>416</v>
      </c>
      <c r="AA46" s="174" t="s">
        <v>416</v>
      </c>
      <c r="AB46" s="156" t="s">
        <v>416</v>
      </c>
      <c r="AC46" s="157" t="s">
        <v>416</v>
      </c>
      <c r="AD46" s="157" t="s">
        <v>416</v>
      </c>
      <c r="AE46" s="157" t="s">
        <v>416</v>
      </c>
      <c r="AF46" s="157" t="s">
        <v>416</v>
      </c>
      <c r="AG46" s="158" t="s">
        <v>416</v>
      </c>
      <c r="AH46" s="159" t="s">
        <v>416</v>
      </c>
      <c r="AI46" s="196" t="s">
        <v>416</v>
      </c>
      <c r="AJ46" s="196" t="s">
        <v>416</v>
      </c>
      <c r="AK46" s="196" t="s">
        <v>416</v>
      </c>
      <c r="AL46" s="198" t="s">
        <v>416</v>
      </c>
      <c r="AN46" s="484"/>
      <c r="AO46" s="485"/>
      <c r="AP46" s="485"/>
      <c r="AQ46" s="485"/>
      <c r="AR46" s="485"/>
      <c r="AS46" s="486"/>
    </row>
    <row r="47" spans="2:47" ht="13.5" hidden="1" thickBot="1" x14ac:dyDescent="0.25">
      <c r="B47" s="440"/>
      <c r="C47" s="440"/>
      <c r="D47" s="441"/>
      <c r="E47" s="448"/>
      <c r="F47" s="449"/>
      <c r="G47" s="449"/>
      <c r="H47" s="449"/>
      <c r="I47" s="449"/>
      <c r="J47" s="187" t="s">
        <v>416</v>
      </c>
      <c r="K47" s="188" t="s">
        <v>416</v>
      </c>
      <c r="L47" s="188" t="s">
        <v>416</v>
      </c>
      <c r="M47" s="188" t="s">
        <v>416</v>
      </c>
      <c r="N47" s="188" t="s">
        <v>416</v>
      </c>
      <c r="O47" s="189" t="s">
        <v>416</v>
      </c>
      <c r="P47" s="180" t="s">
        <v>416</v>
      </c>
      <c r="Q47" s="173" t="s">
        <v>416</v>
      </c>
      <c r="R47" s="173" t="s">
        <v>416</v>
      </c>
      <c r="S47" s="173" t="s">
        <v>416</v>
      </c>
      <c r="T47" s="173" t="s">
        <v>416</v>
      </c>
      <c r="U47" s="174" t="s">
        <v>416</v>
      </c>
      <c r="V47" s="190" t="s">
        <v>416</v>
      </c>
      <c r="W47" s="178" t="s">
        <v>416</v>
      </c>
      <c r="X47" s="178" t="s">
        <v>416</v>
      </c>
      <c r="Y47" s="178" t="s">
        <v>416</v>
      </c>
      <c r="Z47" s="178" t="s">
        <v>416</v>
      </c>
      <c r="AA47" s="179" t="s">
        <v>416</v>
      </c>
      <c r="AB47" s="160" t="s">
        <v>416</v>
      </c>
      <c r="AC47" s="161" t="s">
        <v>416</v>
      </c>
      <c r="AD47" s="161" t="s">
        <v>416</v>
      </c>
      <c r="AE47" s="161" t="s">
        <v>416</v>
      </c>
      <c r="AF47" s="161" t="s">
        <v>416</v>
      </c>
      <c r="AG47" s="162" t="s">
        <v>416</v>
      </c>
      <c r="AH47" s="163" t="s">
        <v>416</v>
      </c>
      <c r="AI47" s="164" t="s">
        <v>416</v>
      </c>
      <c r="AJ47" s="164" t="s">
        <v>416</v>
      </c>
      <c r="AK47" s="164" t="s">
        <v>416</v>
      </c>
      <c r="AL47" s="199" t="s">
        <v>416</v>
      </c>
      <c r="AN47" s="487"/>
      <c r="AO47" s="488"/>
      <c r="AP47" s="488"/>
      <c r="AQ47" s="488"/>
      <c r="AR47" s="488"/>
      <c r="AS47" s="489"/>
    </row>
    <row r="48" spans="2:47" ht="6" customHeight="1" x14ac:dyDescent="0.2">
      <c r="B48" s="440"/>
      <c r="C48" s="440"/>
      <c r="D48" s="441"/>
      <c r="E48" s="442" t="s">
        <v>427</v>
      </c>
      <c r="F48" s="443"/>
      <c r="G48" s="443"/>
      <c r="H48" s="443"/>
      <c r="I48" s="444"/>
      <c r="J48" s="181" t="s">
        <v>416</v>
      </c>
      <c r="K48" s="182" t="s">
        <v>416</v>
      </c>
      <c r="L48" s="182" t="s">
        <v>416</v>
      </c>
      <c r="M48" s="182" t="s">
        <v>416</v>
      </c>
      <c r="N48" s="182" t="s">
        <v>416</v>
      </c>
      <c r="O48" s="183" t="s">
        <v>416</v>
      </c>
      <c r="P48" s="181" t="s">
        <v>416</v>
      </c>
      <c r="Q48" s="182" t="s">
        <v>416</v>
      </c>
      <c r="R48" s="182" t="s">
        <v>416</v>
      </c>
      <c r="S48" s="182" t="s">
        <v>416</v>
      </c>
      <c r="T48" s="182" t="s">
        <v>416</v>
      </c>
      <c r="U48" s="183" t="s">
        <v>416</v>
      </c>
      <c r="V48" s="165" t="s">
        <v>416</v>
      </c>
      <c r="W48" s="166" t="s">
        <v>416</v>
      </c>
      <c r="X48" s="168" t="s">
        <v>416</v>
      </c>
      <c r="Y48" s="168" t="s">
        <v>416</v>
      </c>
      <c r="Z48" s="168" t="s">
        <v>416</v>
      </c>
      <c r="AA48" s="169" t="s">
        <v>416</v>
      </c>
      <c r="AB48" s="151" t="s">
        <v>416</v>
      </c>
      <c r="AC48" s="152" t="s">
        <v>416</v>
      </c>
      <c r="AD48" s="152" t="s">
        <v>416</v>
      </c>
      <c r="AE48" s="152" t="s">
        <v>416</v>
      </c>
      <c r="AF48" s="152" t="s">
        <v>416</v>
      </c>
      <c r="AG48" s="153" t="s">
        <v>416</v>
      </c>
      <c r="AH48" s="154" t="s">
        <v>416</v>
      </c>
      <c r="AI48" s="155" t="s">
        <v>416</v>
      </c>
      <c r="AJ48" s="155" t="s">
        <v>416</v>
      </c>
      <c r="AK48" s="155" t="s">
        <v>416</v>
      </c>
      <c r="AL48" s="197" t="s">
        <v>416</v>
      </c>
    </row>
    <row r="49" spans="2:38" ht="6" customHeight="1" x14ac:dyDescent="0.2">
      <c r="B49" s="440"/>
      <c r="C49" s="440"/>
      <c r="D49" s="441"/>
      <c r="E49" s="461"/>
      <c r="F49" s="446"/>
      <c r="G49" s="446"/>
      <c r="H49" s="446"/>
      <c r="I49" s="447"/>
      <c r="J49" s="184" t="s">
        <v>416</v>
      </c>
      <c r="K49" s="185" t="s">
        <v>416</v>
      </c>
      <c r="L49" s="185" t="s">
        <v>416</v>
      </c>
      <c r="M49" s="185" t="s">
        <v>416</v>
      </c>
      <c r="N49" s="185" t="s">
        <v>416</v>
      </c>
      <c r="O49" s="186" t="s">
        <v>416</v>
      </c>
      <c r="P49" s="184" t="s">
        <v>416</v>
      </c>
      <c r="Q49" s="185" t="s">
        <v>416</v>
      </c>
      <c r="R49" s="185" t="s">
        <v>416</v>
      </c>
      <c r="S49" s="185" t="s">
        <v>416</v>
      </c>
      <c r="T49" s="185" t="s">
        <v>416</v>
      </c>
      <c r="U49" s="186" t="s">
        <v>416</v>
      </c>
      <c r="V49" s="170" t="s">
        <v>416</v>
      </c>
      <c r="W49" s="171" t="s">
        <v>416</v>
      </c>
      <c r="X49" s="173" t="s">
        <v>416</v>
      </c>
      <c r="Y49" s="173" t="s">
        <v>416</v>
      </c>
      <c r="Z49" s="173" t="s">
        <v>416</v>
      </c>
      <c r="AA49" s="174" t="s">
        <v>416</v>
      </c>
      <c r="AB49" s="156" t="s">
        <v>416</v>
      </c>
      <c r="AC49" s="157" t="s">
        <v>416</v>
      </c>
      <c r="AD49" s="157" t="s">
        <v>416</v>
      </c>
      <c r="AE49" s="157" t="s">
        <v>416</v>
      </c>
      <c r="AF49" s="157" t="s">
        <v>416</v>
      </c>
      <c r="AG49" s="158" t="s">
        <v>416</v>
      </c>
      <c r="AH49" s="159" t="s">
        <v>416</v>
      </c>
      <c r="AI49" s="196" t="s">
        <v>416</v>
      </c>
      <c r="AJ49" s="196" t="s">
        <v>416</v>
      </c>
      <c r="AK49" s="196" t="s">
        <v>416</v>
      </c>
      <c r="AL49" s="198" t="s">
        <v>416</v>
      </c>
    </row>
    <row r="50" spans="2:38" ht="6" customHeight="1" x14ac:dyDescent="0.2">
      <c r="B50" s="440"/>
      <c r="C50" s="440"/>
      <c r="D50" s="441"/>
      <c r="E50" s="461"/>
      <c r="F50" s="446"/>
      <c r="G50" s="446"/>
      <c r="H50" s="446"/>
      <c r="I50" s="447"/>
      <c r="J50" s="184" t="s">
        <v>416</v>
      </c>
      <c r="K50" s="185" t="s">
        <v>416</v>
      </c>
      <c r="L50" s="185" t="s">
        <v>416</v>
      </c>
      <c r="M50" s="185" t="s">
        <v>416</v>
      </c>
      <c r="N50" s="185" t="s">
        <v>416</v>
      </c>
      <c r="O50" s="186" t="s">
        <v>416</v>
      </c>
      <c r="P50" s="184" t="s">
        <v>416</v>
      </c>
      <c r="Q50" s="185" t="s">
        <v>416</v>
      </c>
      <c r="R50" s="185" t="s">
        <v>416</v>
      </c>
      <c r="S50" s="185" t="s">
        <v>416</v>
      </c>
      <c r="T50" s="185" t="s">
        <v>416</v>
      </c>
      <c r="U50" s="186" t="s">
        <v>416</v>
      </c>
      <c r="V50" s="170" t="s">
        <v>416</v>
      </c>
      <c r="W50" s="171" t="s">
        <v>416</v>
      </c>
      <c r="X50" s="173" t="s">
        <v>416</v>
      </c>
      <c r="Y50" s="173" t="s">
        <v>416</v>
      </c>
      <c r="Z50" s="173" t="s">
        <v>416</v>
      </c>
      <c r="AA50" s="174" t="s">
        <v>416</v>
      </c>
      <c r="AB50" s="156" t="s">
        <v>416</v>
      </c>
      <c r="AC50" s="157" t="s">
        <v>416</v>
      </c>
      <c r="AD50" s="157" t="s">
        <v>416</v>
      </c>
      <c r="AE50" s="157" t="s">
        <v>416</v>
      </c>
      <c r="AF50" s="157" t="s">
        <v>416</v>
      </c>
      <c r="AG50" s="158" t="s">
        <v>416</v>
      </c>
      <c r="AH50" s="159" t="s">
        <v>416</v>
      </c>
      <c r="AI50" s="196" t="s">
        <v>416</v>
      </c>
      <c r="AJ50" s="196" t="s">
        <v>416</v>
      </c>
      <c r="AK50" s="196" t="s">
        <v>416</v>
      </c>
      <c r="AL50" s="198" t="s">
        <v>416</v>
      </c>
    </row>
    <row r="51" spans="2:38" ht="6" customHeight="1" x14ac:dyDescent="0.2">
      <c r="B51" s="440"/>
      <c r="C51" s="440"/>
      <c r="D51" s="441"/>
      <c r="E51" s="445"/>
      <c r="F51" s="446"/>
      <c r="G51" s="446"/>
      <c r="H51" s="446"/>
      <c r="I51" s="447"/>
      <c r="J51" s="184" t="s">
        <v>416</v>
      </c>
      <c r="K51" s="185" t="s">
        <v>416</v>
      </c>
      <c r="L51" s="185" t="s">
        <v>416</v>
      </c>
      <c r="M51" s="185" t="s">
        <v>416</v>
      </c>
      <c r="N51" s="185" t="s">
        <v>416</v>
      </c>
      <c r="O51" s="186" t="s">
        <v>416</v>
      </c>
      <c r="P51" s="184" t="s">
        <v>416</v>
      </c>
      <c r="Q51" s="185" t="s">
        <v>416</v>
      </c>
      <c r="R51" s="185" t="s">
        <v>416</v>
      </c>
      <c r="S51" s="185" t="s">
        <v>416</v>
      </c>
      <c r="T51" s="185" t="s">
        <v>416</v>
      </c>
      <c r="U51" s="186" t="s">
        <v>416</v>
      </c>
      <c r="V51" s="170" t="s">
        <v>416</v>
      </c>
      <c r="W51" s="171" t="s">
        <v>416</v>
      </c>
      <c r="X51" s="173" t="s">
        <v>416</v>
      </c>
      <c r="Y51" s="173" t="s">
        <v>416</v>
      </c>
      <c r="Z51" s="173" t="s">
        <v>416</v>
      </c>
      <c r="AA51" s="174" t="s">
        <v>416</v>
      </c>
      <c r="AB51" s="156" t="s">
        <v>416</v>
      </c>
      <c r="AC51" s="157" t="s">
        <v>416</v>
      </c>
      <c r="AD51" s="157" t="s">
        <v>416</v>
      </c>
      <c r="AE51" s="157" t="s">
        <v>416</v>
      </c>
      <c r="AF51" s="157" t="s">
        <v>416</v>
      </c>
      <c r="AG51" s="158" t="s">
        <v>416</v>
      </c>
      <c r="AH51" s="159" t="s">
        <v>416</v>
      </c>
      <c r="AI51" s="196" t="s">
        <v>416</v>
      </c>
      <c r="AJ51" s="196" t="s">
        <v>416</v>
      </c>
      <c r="AK51" s="196" t="s">
        <v>416</v>
      </c>
      <c r="AL51" s="198" t="s">
        <v>416</v>
      </c>
    </row>
    <row r="52" spans="2:38" ht="6" customHeight="1" x14ac:dyDescent="0.2">
      <c r="B52" s="440"/>
      <c r="C52" s="440"/>
      <c r="D52" s="441"/>
      <c r="E52" s="445"/>
      <c r="F52" s="446"/>
      <c r="G52" s="446"/>
      <c r="H52" s="446"/>
      <c r="I52" s="447"/>
      <c r="J52" s="184" t="s">
        <v>416</v>
      </c>
      <c r="K52" s="185" t="s">
        <v>416</v>
      </c>
      <c r="L52" s="185" t="s">
        <v>416</v>
      </c>
      <c r="M52" s="185" t="s">
        <v>416</v>
      </c>
      <c r="N52" s="185" t="s">
        <v>416</v>
      </c>
      <c r="O52" s="186" t="s">
        <v>416</v>
      </c>
      <c r="P52" s="184" t="s">
        <v>416</v>
      </c>
      <c r="Q52" s="185" t="s">
        <v>416</v>
      </c>
      <c r="R52" s="185" t="s">
        <v>416</v>
      </c>
      <c r="S52" s="185" t="s">
        <v>416</v>
      </c>
      <c r="T52" s="185" t="s">
        <v>416</v>
      </c>
      <c r="U52" s="186" t="s">
        <v>416</v>
      </c>
      <c r="V52" s="170" t="s">
        <v>416</v>
      </c>
      <c r="W52" s="171" t="s">
        <v>416</v>
      </c>
      <c r="X52" s="173" t="s">
        <v>416</v>
      </c>
      <c r="Y52" s="173" t="s">
        <v>416</v>
      </c>
      <c r="Z52" s="173" t="s">
        <v>416</v>
      </c>
      <c r="AA52" s="174" t="s">
        <v>416</v>
      </c>
      <c r="AB52" s="156" t="s">
        <v>416</v>
      </c>
      <c r="AC52" s="157" t="s">
        <v>416</v>
      </c>
      <c r="AD52" s="157" t="s">
        <v>416</v>
      </c>
      <c r="AE52" s="157" t="s">
        <v>416</v>
      </c>
      <c r="AF52" s="157" t="s">
        <v>416</v>
      </c>
      <c r="AG52" s="158" t="s">
        <v>416</v>
      </c>
      <c r="AH52" s="159" t="s">
        <v>416</v>
      </c>
      <c r="AI52" s="196" t="s">
        <v>416</v>
      </c>
      <c r="AJ52" s="196" t="s">
        <v>416</v>
      </c>
      <c r="AK52" s="196" t="s">
        <v>416</v>
      </c>
      <c r="AL52" s="198" t="s">
        <v>416</v>
      </c>
    </row>
    <row r="53" spans="2:38" ht="6" customHeight="1" x14ac:dyDescent="0.2">
      <c r="B53" s="440"/>
      <c r="C53" s="440"/>
      <c r="D53" s="441"/>
      <c r="E53" s="445"/>
      <c r="F53" s="446"/>
      <c r="G53" s="446"/>
      <c r="H53" s="446"/>
      <c r="I53" s="447"/>
      <c r="J53" s="184" t="s">
        <v>416</v>
      </c>
      <c r="K53" s="185" t="s">
        <v>416</v>
      </c>
      <c r="L53" s="185" t="s">
        <v>416</v>
      </c>
      <c r="M53" s="185" t="s">
        <v>416</v>
      </c>
      <c r="N53" s="185" t="s">
        <v>416</v>
      </c>
      <c r="O53" s="186" t="s">
        <v>416</v>
      </c>
      <c r="P53" s="184" t="s">
        <v>416</v>
      </c>
      <c r="Q53" s="185" t="s">
        <v>416</v>
      </c>
      <c r="R53" s="185" t="s">
        <v>416</v>
      </c>
      <c r="S53" s="185" t="s">
        <v>416</v>
      </c>
      <c r="T53" s="185" t="s">
        <v>416</v>
      </c>
      <c r="U53" s="186" t="s">
        <v>416</v>
      </c>
      <c r="V53" s="170" t="s">
        <v>416</v>
      </c>
      <c r="W53" s="171" t="s">
        <v>416</v>
      </c>
      <c r="X53" s="173" t="s">
        <v>416</v>
      </c>
      <c r="Y53" s="173" t="s">
        <v>416</v>
      </c>
      <c r="Z53" s="173" t="s">
        <v>416</v>
      </c>
      <c r="AA53" s="174" t="s">
        <v>416</v>
      </c>
      <c r="AB53" s="156" t="s">
        <v>416</v>
      </c>
      <c r="AC53" s="157" t="s">
        <v>416</v>
      </c>
      <c r="AD53" s="157" t="s">
        <v>416</v>
      </c>
      <c r="AE53" s="157" t="s">
        <v>416</v>
      </c>
      <c r="AF53" s="157" t="s">
        <v>416</v>
      </c>
      <c r="AG53" s="158" t="s">
        <v>416</v>
      </c>
      <c r="AH53" s="159" t="s">
        <v>416</v>
      </c>
      <c r="AI53" s="196" t="s">
        <v>416</v>
      </c>
      <c r="AJ53" s="196" t="s">
        <v>416</v>
      </c>
      <c r="AK53" s="196" t="s">
        <v>416</v>
      </c>
      <c r="AL53" s="198" t="s">
        <v>416</v>
      </c>
    </row>
    <row r="54" spans="2:38" ht="6" customHeight="1" x14ac:dyDescent="0.2">
      <c r="B54" s="440"/>
      <c r="C54" s="440"/>
      <c r="D54" s="441"/>
      <c r="E54" s="445"/>
      <c r="F54" s="446"/>
      <c r="G54" s="446"/>
      <c r="H54" s="446"/>
      <c r="I54" s="447"/>
      <c r="J54" s="184" t="s">
        <v>416</v>
      </c>
      <c r="K54" s="185" t="s">
        <v>416</v>
      </c>
      <c r="L54" s="185" t="s">
        <v>416</v>
      </c>
      <c r="M54" s="185" t="s">
        <v>416</v>
      </c>
      <c r="N54" s="185" t="s">
        <v>416</v>
      </c>
      <c r="O54" s="186" t="s">
        <v>416</v>
      </c>
      <c r="P54" s="184" t="s">
        <v>416</v>
      </c>
      <c r="Q54" s="185" t="s">
        <v>416</v>
      </c>
      <c r="R54" s="185" t="s">
        <v>416</v>
      </c>
      <c r="S54" s="185" t="s">
        <v>416</v>
      </c>
      <c r="T54" s="185" t="s">
        <v>416</v>
      </c>
      <c r="U54" s="186" t="s">
        <v>416</v>
      </c>
      <c r="V54" s="170" t="s">
        <v>416</v>
      </c>
      <c r="W54" s="171" t="s">
        <v>416</v>
      </c>
      <c r="X54" s="173" t="s">
        <v>416</v>
      </c>
      <c r="Y54" s="173" t="s">
        <v>416</v>
      </c>
      <c r="Z54" s="173" t="s">
        <v>416</v>
      </c>
      <c r="AA54" s="174" t="s">
        <v>416</v>
      </c>
      <c r="AB54" s="156" t="s">
        <v>416</v>
      </c>
      <c r="AC54" s="157" t="s">
        <v>416</v>
      </c>
      <c r="AD54" s="157" t="s">
        <v>416</v>
      </c>
      <c r="AE54" s="157" t="s">
        <v>416</v>
      </c>
      <c r="AF54" s="157" t="s">
        <v>416</v>
      </c>
      <c r="AG54" s="158" t="s">
        <v>416</v>
      </c>
      <c r="AH54" s="159" t="s">
        <v>416</v>
      </c>
      <c r="AI54" s="196" t="s">
        <v>416</v>
      </c>
      <c r="AJ54" s="196" t="s">
        <v>416</v>
      </c>
      <c r="AK54" s="196" t="s">
        <v>416</v>
      </c>
      <c r="AL54" s="198" t="s">
        <v>416</v>
      </c>
    </row>
    <row r="55" spans="2:38" ht="6" customHeight="1" x14ac:dyDescent="0.2">
      <c r="B55" s="440"/>
      <c r="C55" s="440"/>
      <c r="D55" s="441"/>
      <c r="E55" s="445"/>
      <c r="F55" s="446"/>
      <c r="G55" s="446"/>
      <c r="H55" s="446"/>
      <c r="I55" s="447"/>
      <c r="J55" s="184" t="s">
        <v>416</v>
      </c>
      <c r="K55" s="185" t="s">
        <v>416</v>
      </c>
      <c r="L55" s="185" t="s">
        <v>416</v>
      </c>
      <c r="M55" s="185" t="s">
        <v>416</v>
      </c>
      <c r="N55" s="185" t="s">
        <v>416</v>
      </c>
      <c r="O55" s="186" t="s">
        <v>416</v>
      </c>
      <c r="P55" s="184" t="s">
        <v>416</v>
      </c>
      <c r="Q55" s="185" t="s">
        <v>416</v>
      </c>
      <c r="R55" s="185" t="s">
        <v>416</v>
      </c>
      <c r="S55" s="185" t="s">
        <v>416</v>
      </c>
      <c r="T55" s="185" t="s">
        <v>416</v>
      </c>
      <c r="U55" s="186" t="s">
        <v>416</v>
      </c>
      <c r="V55" s="170" t="s">
        <v>416</v>
      </c>
      <c r="W55" s="171" t="s">
        <v>416</v>
      </c>
      <c r="X55" s="173" t="s">
        <v>416</v>
      </c>
      <c r="Y55" s="173" t="s">
        <v>416</v>
      </c>
      <c r="Z55" s="173" t="s">
        <v>416</v>
      </c>
      <c r="AA55" s="174" t="s">
        <v>416</v>
      </c>
      <c r="AB55" s="156" t="s">
        <v>416</v>
      </c>
      <c r="AC55" s="157" t="s">
        <v>416</v>
      </c>
      <c r="AD55" s="157" t="s">
        <v>416</v>
      </c>
      <c r="AE55" s="157" t="s">
        <v>416</v>
      </c>
      <c r="AF55" s="157" t="s">
        <v>416</v>
      </c>
      <c r="AG55" s="158" t="s">
        <v>416</v>
      </c>
      <c r="AH55" s="159" t="s">
        <v>416</v>
      </c>
      <c r="AI55" s="196" t="s">
        <v>416</v>
      </c>
      <c r="AJ55" s="196" t="s">
        <v>416</v>
      </c>
      <c r="AK55" s="196" t="s">
        <v>416</v>
      </c>
      <c r="AL55" s="198" t="s">
        <v>416</v>
      </c>
    </row>
    <row r="56" spans="2:38" ht="6" customHeight="1" x14ac:dyDescent="0.2">
      <c r="B56" s="440"/>
      <c r="C56" s="440"/>
      <c r="D56" s="441"/>
      <c r="E56" s="445"/>
      <c r="F56" s="446"/>
      <c r="G56" s="446"/>
      <c r="H56" s="446"/>
      <c r="I56" s="447"/>
      <c r="J56" s="184" t="s">
        <v>416</v>
      </c>
      <c r="K56" s="185" t="s">
        <v>416</v>
      </c>
      <c r="L56" s="185" t="s">
        <v>416</v>
      </c>
      <c r="M56" s="185" t="s">
        <v>416</v>
      </c>
      <c r="N56" s="185" t="s">
        <v>416</v>
      </c>
      <c r="O56" s="186" t="s">
        <v>416</v>
      </c>
      <c r="P56" s="184" t="s">
        <v>416</v>
      </c>
      <c r="Q56" s="185" t="s">
        <v>416</v>
      </c>
      <c r="R56" s="185" t="s">
        <v>416</v>
      </c>
      <c r="S56" s="185" t="s">
        <v>416</v>
      </c>
      <c r="T56" s="185" t="s">
        <v>416</v>
      </c>
      <c r="U56" s="186" t="s">
        <v>416</v>
      </c>
      <c r="V56" s="170" t="s">
        <v>416</v>
      </c>
      <c r="W56" s="171" t="s">
        <v>416</v>
      </c>
      <c r="X56" s="173" t="s">
        <v>416</v>
      </c>
      <c r="Y56" s="173" t="s">
        <v>416</v>
      </c>
      <c r="Z56" s="173" t="s">
        <v>416</v>
      </c>
      <c r="AA56" s="174" t="s">
        <v>416</v>
      </c>
      <c r="AB56" s="156" t="s">
        <v>416</v>
      </c>
      <c r="AC56" s="157" t="s">
        <v>416</v>
      </c>
      <c r="AD56" s="157" t="s">
        <v>416</v>
      </c>
      <c r="AE56" s="157" t="s">
        <v>416</v>
      </c>
      <c r="AF56" s="157" t="s">
        <v>416</v>
      </c>
      <c r="AG56" s="158" t="s">
        <v>416</v>
      </c>
      <c r="AH56" s="159" t="s">
        <v>416</v>
      </c>
      <c r="AI56" s="196" t="s">
        <v>416</v>
      </c>
      <c r="AJ56" s="196" t="s">
        <v>416</v>
      </c>
      <c r="AK56" s="196" t="s">
        <v>416</v>
      </c>
      <c r="AL56" s="198" t="s">
        <v>416</v>
      </c>
    </row>
    <row r="57" spans="2:38" ht="6" customHeight="1" thickBot="1" x14ac:dyDescent="0.25">
      <c r="B57" s="440"/>
      <c r="C57" s="440"/>
      <c r="D57" s="441"/>
      <c r="E57" s="448"/>
      <c r="F57" s="449"/>
      <c r="G57" s="449"/>
      <c r="H57" s="449"/>
      <c r="I57" s="450"/>
      <c r="J57" s="187" t="s">
        <v>416</v>
      </c>
      <c r="K57" s="188" t="s">
        <v>416</v>
      </c>
      <c r="L57" s="188" t="s">
        <v>416</v>
      </c>
      <c r="M57" s="188" t="s">
        <v>416</v>
      </c>
      <c r="N57" s="188" t="s">
        <v>416</v>
      </c>
      <c r="O57" s="189" t="s">
        <v>416</v>
      </c>
      <c r="P57" s="187" t="s">
        <v>416</v>
      </c>
      <c r="Q57" s="188" t="s">
        <v>416</v>
      </c>
      <c r="R57" s="188" t="s">
        <v>416</v>
      </c>
      <c r="S57" s="188" t="s">
        <v>416</v>
      </c>
      <c r="T57" s="188" t="s">
        <v>416</v>
      </c>
      <c r="U57" s="189" t="s">
        <v>416</v>
      </c>
      <c r="V57" s="175" t="s">
        <v>416</v>
      </c>
      <c r="W57" s="176" t="s">
        <v>416</v>
      </c>
      <c r="X57" s="178" t="s">
        <v>416</v>
      </c>
      <c r="Y57" s="178" t="s">
        <v>416</v>
      </c>
      <c r="Z57" s="178" t="s">
        <v>416</v>
      </c>
      <c r="AA57" s="179" t="s">
        <v>416</v>
      </c>
      <c r="AB57" s="160" t="s">
        <v>416</v>
      </c>
      <c r="AC57" s="161" t="s">
        <v>416</v>
      </c>
      <c r="AD57" s="161" t="s">
        <v>416</v>
      </c>
      <c r="AE57" s="161" t="s">
        <v>416</v>
      </c>
      <c r="AF57" s="161" t="s">
        <v>416</v>
      </c>
      <c r="AG57" s="162" t="s">
        <v>416</v>
      </c>
      <c r="AH57" s="163" t="s">
        <v>416</v>
      </c>
      <c r="AI57" s="164" t="s">
        <v>416</v>
      </c>
      <c r="AJ57" s="164" t="s">
        <v>416</v>
      </c>
      <c r="AK57" s="164" t="s">
        <v>416</v>
      </c>
      <c r="AL57" s="199" t="s">
        <v>416</v>
      </c>
    </row>
    <row r="58" spans="2:38" ht="6.75" customHeight="1" x14ac:dyDescent="0.2">
      <c r="J58" s="442" t="s">
        <v>428</v>
      </c>
      <c r="K58" s="443"/>
      <c r="L58" s="443"/>
      <c r="M58" s="443"/>
      <c r="N58" s="443"/>
      <c r="O58" s="444"/>
      <c r="P58" s="442" t="s">
        <v>429</v>
      </c>
      <c r="Q58" s="443"/>
      <c r="R58" s="443"/>
      <c r="S58" s="443"/>
      <c r="T58" s="443"/>
      <c r="U58" s="444"/>
      <c r="V58" s="442" t="s">
        <v>430</v>
      </c>
      <c r="W58" s="443"/>
      <c r="X58" s="443"/>
      <c r="Y58" s="443"/>
      <c r="Z58" s="443"/>
      <c r="AA58" s="444"/>
      <c r="AB58" s="442" t="s">
        <v>431</v>
      </c>
      <c r="AC58" s="490"/>
      <c r="AD58" s="443"/>
      <c r="AE58" s="443"/>
      <c r="AF58" s="443"/>
      <c r="AG58" s="443"/>
      <c r="AH58" s="442" t="s">
        <v>432</v>
      </c>
      <c r="AI58" s="443"/>
      <c r="AJ58" s="443"/>
      <c r="AK58" s="443"/>
      <c r="AL58" s="444"/>
    </row>
    <row r="59" spans="2:38" ht="6.75" customHeight="1" x14ac:dyDescent="0.2">
      <c r="J59" s="445"/>
      <c r="K59" s="446"/>
      <c r="L59" s="446"/>
      <c r="M59" s="446"/>
      <c r="N59" s="446"/>
      <c r="O59" s="447"/>
      <c r="P59" s="445"/>
      <c r="Q59" s="446"/>
      <c r="R59" s="446"/>
      <c r="S59" s="446"/>
      <c r="T59" s="446"/>
      <c r="U59" s="447"/>
      <c r="V59" s="445"/>
      <c r="W59" s="446"/>
      <c r="X59" s="446"/>
      <c r="Y59" s="446"/>
      <c r="Z59" s="446"/>
      <c r="AA59" s="447"/>
      <c r="AB59" s="445"/>
      <c r="AC59" s="446"/>
      <c r="AD59" s="446"/>
      <c r="AE59" s="446"/>
      <c r="AF59" s="446"/>
      <c r="AG59" s="446"/>
      <c r="AH59" s="461"/>
      <c r="AI59" s="446"/>
      <c r="AJ59" s="446"/>
      <c r="AK59" s="446"/>
      <c r="AL59" s="447"/>
    </row>
    <row r="60" spans="2:38" ht="6.75" customHeight="1" x14ac:dyDescent="0.2">
      <c r="J60" s="445"/>
      <c r="K60" s="446"/>
      <c r="L60" s="446"/>
      <c r="M60" s="446"/>
      <c r="N60" s="446"/>
      <c r="O60" s="447"/>
      <c r="P60" s="445"/>
      <c r="Q60" s="446"/>
      <c r="R60" s="446"/>
      <c r="S60" s="446"/>
      <c r="T60" s="446"/>
      <c r="U60" s="447"/>
      <c r="V60" s="445"/>
      <c r="W60" s="446"/>
      <c r="X60" s="446"/>
      <c r="Y60" s="446"/>
      <c r="Z60" s="446"/>
      <c r="AA60" s="447"/>
      <c r="AB60" s="445"/>
      <c r="AC60" s="446"/>
      <c r="AD60" s="446"/>
      <c r="AE60" s="446"/>
      <c r="AF60" s="446"/>
      <c r="AG60" s="446"/>
      <c r="AH60" s="461"/>
      <c r="AI60" s="446"/>
      <c r="AJ60" s="446"/>
      <c r="AK60" s="446"/>
      <c r="AL60" s="447"/>
    </row>
    <row r="61" spans="2:38" ht="6.75" customHeight="1" x14ac:dyDescent="0.2">
      <c r="J61" s="445"/>
      <c r="K61" s="446"/>
      <c r="L61" s="446"/>
      <c r="M61" s="446"/>
      <c r="N61" s="446"/>
      <c r="O61" s="447"/>
      <c r="P61" s="445"/>
      <c r="Q61" s="446"/>
      <c r="R61" s="446"/>
      <c r="S61" s="446"/>
      <c r="T61" s="446"/>
      <c r="U61" s="447"/>
      <c r="V61" s="445"/>
      <c r="W61" s="446"/>
      <c r="X61" s="446"/>
      <c r="Y61" s="446"/>
      <c r="Z61" s="446"/>
      <c r="AA61" s="447"/>
      <c r="AB61" s="445"/>
      <c r="AC61" s="446"/>
      <c r="AD61" s="446"/>
      <c r="AE61" s="446"/>
      <c r="AF61" s="446"/>
      <c r="AG61" s="446"/>
      <c r="AH61" s="445"/>
      <c r="AI61" s="446"/>
      <c r="AJ61" s="446"/>
      <c r="AK61" s="446"/>
      <c r="AL61" s="447"/>
    </row>
    <row r="62" spans="2:38" ht="6.75" customHeight="1" x14ac:dyDescent="0.2">
      <c r="J62" s="445"/>
      <c r="K62" s="446"/>
      <c r="L62" s="446"/>
      <c r="M62" s="446"/>
      <c r="N62" s="446"/>
      <c r="O62" s="447"/>
      <c r="P62" s="445"/>
      <c r="Q62" s="446"/>
      <c r="R62" s="446"/>
      <c r="S62" s="446"/>
      <c r="T62" s="446"/>
      <c r="U62" s="447"/>
      <c r="V62" s="445"/>
      <c r="W62" s="446"/>
      <c r="X62" s="446"/>
      <c r="Y62" s="446"/>
      <c r="Z62" s="446"/>
      <c r="AA62" s="447"/>
      <c r="AB62" s="445"/>
      <c r="AC62" s="446"/>
      <c r="AD62" s="446"/>
      <c r="AE62" s="446"/>
      <c r="AF62" s="446"/>
      <c r="AG62" s="446"/>
      <c r="AH62" s="445"/>
      <c r="AI62" s="446"/>
      <c r="AJ62" s="446"/>
      <c r="AK62" s="446"/>
      <c r="AL62" s="447"/>
    </row>
    <row r="63" spans="2:38" ht="6.75" customHeight="1" thickBot="1" x14ac:dyDescent="0.25">
      <c r="J63" s="448"/>
      <c r="K63" s="449"/>
      <c r="L63" s="449"/>
      <c r="M63" s="449"/>
      <c r="N63" s="449"/>
      <c r="O63" s="450"/>
      <c r="P63" s="448"/>
      <c r="Q63" s="449"/>
      <c r="R63" s="449"/>
      <c r="S63" s="449"/>
      <c r="T63" s="449"/>
      <c r="U63" s="450"/>
      <c r="V63" s="448"/>
      <c r="W63" s="449"/>
      <c r="X63" s="449"/>
      <c r="Y63" s="449"/>
      <c r="Z63" s="449"/>
      <c r="AA63" s="450"/>
      <c r="AB63" s="448"/>
      <c r="AC63" s="449"/>
      <c r="AD63" s="449"/>
      <c r="AE63" s="449"/>
      <c r="AF63" s="449"/>
      <c r="AG63" s="449"/>
      <c r="AH63" s="448"/>
      <c r="AI63" s="449"/>
      <c r="AJ63" s="449"/>
      <c r="AK63" s="449"/>
      <c r="AL63" s="450"/>
    </row>
  </sheetData>
  <mergeCells count="22">
    <mergeCell ref="AH58:AL63"/>
    <mergeCell ref="E28:I37"/>
    <mergeCell ref="AN28:AS37"/>
    <mergeCell ref="AT28:AU35"/>
    <mergeCell ref="E38:I47"/>
    <mergeCell ref="AN38:AS47"/>
    <mergeCell ref="E48:I57"/>
    <mergeCell ref="J58:O63"/>
    <mergeCell ref="P58:U63"/>
    <mergeCell ref="V58:AA63"/>
    <mergeCell ref="AB58:AG63"/>
    <mergeCell ref="AT38:AU45"/>
    <mergeCell ref="B4:I6"/>
    <mergeCell ref="J4:AL6"/>
    <mergeCell ref="AT4:AU6"/>
    <mergeCell ref="B8:D57"/>
    <mergeCell ref="E8:I17"/>
    <mergeCell ref="AN8:AS17"/>
    <mergeCell ref="AT8:AU14"/>
    <mergeCell ref="E18:I27"/>
    <mergeCell ref="AN18:AS27"/>
    <mergeCell ref="AT18:AU27"/>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61"/>
  <sheetViews>
    <sheetView workbookViewId="0">
      <selection activeCell="Q15" sqref="Q15"/>
    </sheetView>
  </sheetViews>
  <sheetFormatPr baseColWidth="10" defaultColWidth="11.42578125" defaultRowHeight="15" x14ac:dyDescent="0.25"/>
  <cols>
    <col min="2" max="2" width="25.5703125" customWidth="1"/>
    <col min="6" max="6" width="27.42578125" customWidth="1"/>
    <col min="7" max="7" width="24.7109375" style="63" customWidth="1"/>
    <col min="8" max="8" width="11.42578125" style="63"/>
    <col min="9" max="9" width="18.28515625" style="63" customWidth="1"/>
    <col min="10" max="12" width="11.42578125" style="63"/>
    <col min="17" max="17" width="21.5703125" customWidth="1"/>
    <col min="18" max="18" width="17.5703125" bestFit="1" customWidth="1"/>
    <col min="19" max="19" width="23.85546875" bestFit="1" customWidth="1"/>
    <col min="21" max="21" width="15.5703125" bestFit="1" customWidth="1"/>
    <col min="22" max="22" width="25.28515625" bestFit="1" customWidth="1"/>
    <col min="24" max="24" width="21" bestFit="1" customWidth="1"/>
  </cols>
  <sheetData>
    <row r="1" spans="2:26" x14ac:dyDescent="0.25">
      <c r="G1" s="63" t="s">
        <v>162</v>
      </c>
      <c r="H1" s="63" t="s">
        <v>155</v>
      </c>
    </row>
    <row r="4" spans="2:26" x14ac:dyDescent="0.25">
      <c r="B4" t="s">
        <v>433</v>
      </c>
      <c r="C4" t="s">
        <v>425</v>
      </c>
      <c r="F4" t="s">
        <v>192</v>
      </c>
      <c r="G4" s="62" t="s">
        <v>434</v>
      </c>
      <c r="H4" s="62">
        <v>0.2</v>
      </c>
      <c r="I4" s="62"/>
      <c r="K4" s="62"/>
      <c r="Q4" t="s">
        <v>435</v>
      </c>
      <c r="R4" s="62">
        <v>0.5</v>
      </c>
      <c r="S4" s="63" t="s">
        <v>328</v>
      </c>
      <c r="T4" s="62">
        <v>0.3</v>
      </c>
      <c r="U4" s="63" t="s">
        <v>343</v>
      </c>
      <c r="V4" s="62">
        <v>0.4</v>
      </c>
      <c r="W4" s="63" t="s">
        <v>346</v>
      </c>
    </row>
    <row r="5" spans="2:26" x14ac:dyDescent="0.25">
      <c r="B5" t="s">
        <v>436</v>
      </c>
      <c r="C5" t="s">
        <v>425</v>
      </c>
      <c r="F5" t="s">
        <v>182</v>
      </c>
      <c r="G5" s="62" t="s">
        <v>434</v>
      </c>
      <c r="H5" s="62">
        <v>0.2</v>
      </c>
      <c r="I5" s="62"/>
      <c r="K5" s="62"/>
      <c r="Q5" t="s">
        <v>437</v>
      </c>
      <c r="R5" s="62">
        <v>0.45</v>
      </c>
      <c r="S5" s="63" t="s">
        <v>328</v>
      </c>
      <c r="T5" s="62">
        <v>0.36</v>
      </c>
      <c r="U5" s="63" t="s">
        <v>343</v>
      </c>
      <c r="V5" s="62">
        <v>0.4</v>
      </c>
      <c r="W5" s="63" t="s">
        <v>346</v>
      </c>
    </row>
    <row r="6" spans="2:26" x14ac:dyDescent="0.25">
      <c r="B6" t="s">
        <v>438</v>
      </c>
      <c r="C6" t="s">
        <v>346</v>
      </c>
      <c r="F6" t="s">
        <v>189</v>
      </c>
      <c r="G6" s="62" t="s">
        <v>330</v>
      </c>
      <c r="H6" s="62">
        <v>0.6</v>
      </c>
      <c r="I6" s="62" t="s">
        <v>439</v>
      </c>
      <c r="K6" s="62"/>
      <c r="Q6" t="s">
        <v>440</v>
      </c>
      <c r="R6" s="62">
        <v>0.4</v>
      </c>
      <c r="S6" s="63" t="s">
        <v>328</v>
      </c>
      <c r="T6" s="62">
        <v>0.36</v>
      </c>
      <c r="U6" s="63" t="s">
        <v>343</v>
      </c>
      <c r="V6" s="62">
        <v>0.4</v>
      </c>
      <c r="W6" s="63" t="s">
        <v>346</v>
      </c>
    </row>
    <row r="7" spans="2:26" x14ac:dyDescent="0.25">
      <c r="B7" t="s">
        <v>441</v>
      </c>
      <c r="C7" t="s">
        <v>442</v>
      </c>
      <c r="G7" s="62"/>
      <c r="I7" s="62"/>
      <c r="K7" s="62"/>
      <c r="Q7" t="s">
        <v>443</v>
      </c>
      <c r="R7" s="62">
        <v>0.35</v>
      </c>
      <c r="S7" s="63" t="s">
        <v>330</v>
      </c>
      <c r="T7" s="62">
        <v>0.42</v>
      </c>
      <c r="U7" s="63" t="s">
        <v>343</v>
      </c>
      <c r="V7" s="62">
        <v>0.4</v>
      </c>
      <c r="W7" s="63" t="s">
        <v>346</v>
      </c>
    </row>
    <row r="8" spans="2:26" x14ac:dyDescent="0.25">
      <c r="B8" t="s">
        <v>444</v>
      </c>
      <c r="C8" t="s">
        <v>417</v>
      </c>
      <c r="G8" s="62"/>
      <c r="I8" s="62"/>
      <c r="K8" s="62"/>
      <c r="Q8" t="s">
        <v>445</v>
      </c>
      <c r="R8" s="62">
        <v>0.35</v>
      </c>
      <c r="S8" s="63" t="s">
        <v>330</v>
      </c>
      <c r="T8" s="62">
        <v>0.6</v>
      </c>
      <c r="U8" s="63" t="s">
        <v>343</v>
      </c>
      <c r="V8" s="62">
        <v>0.26</v>
      </c>
      <c r="W8" s="63" t="s">
        <v>346</v>
      </c>
    </row>
    <row r="9" spans="2:26" x14ac:dyDescent="0.25">
      <c r="B9" t="s">
        <v>446</v>
      </c>
      <c r="C9" t="s">
        <v>425</v>
      </c>
      <c r="G9" s="62"/>
      <c r="I9" s="62"/>
      <c r="K9" s="62"/>
      <c r="Q9" t="s">
        <v>447</v>
      </c>
      <c r="R9" s="62">
        <v>0.3</v>
      </c>
      <c r="S9" s="63" t="s">
        <v>330</v>
      </c>
      <c r="T9" s="62">
        <v>0.6</v>
      </c>
      <c r="U9" s="63" t="s">
        <v>343</v>
      </c>
      <c r="V9" s="62">
        <v>0.3</v>
      </c>
      <c r="W9" s="63" t="s">
        <v>346</v>
      </c>
    </row>
    <row r="10" spans="2:26" x14ac:dyDescent="0.25">
      <c r="B10" t="s">
        <v>448</v>
      </c>
      <c r="C10" t="s">
        <v>346</v>
      </c>
    </row>
    <row r="11" spans="2:26" x14ac:dyDescent="0.25">
      <c r="B11" t="s">
        <v>449</v>
      </c>
      <c r="C11" t="s">
        <v>346</v>
      </c>
      <c r="F11" t="s">
        <v>433</v>
      </c>
      <c r="G11" s="63" t="s">
        <v>326</v>
      </c>
      <c r="H11" s="62">
        <v>0.1</v>
      </c>
      <c r="I11" s="63" t="s">
        <v>434</v>
      </c>
      <c r="J11" s="62">
        <v>0.2</v>
      </c>
      <c r="K11" s="63" t="s">
        <v>425</v>
      </c>
    </row>
    <row r="12" spans="2:26" x14ac:dyDescent="0.25">
      <c r="B12" t="s">
        <v>450</v>
      </c>
      <c r="C12" t="s">
        <v>442</v>
      </c>
      <c r="F12" t="s">
        <v>436</v>
      </c>
      <c r="G12" s="63" t="s">
        <v>326</v>
      </c>
      <c r="H12" s="62">
        <v>0.1</v>
      </c>
      <c r="I12" s="63" t="s">
        <v>343</v>
      </c>
      <c r="J12" s="62">
        <v>0.4</v>
      </c>
      <c r="K12" s="63" t="s">
        <v>425</v>
      </c>
      <c r="Q12" t="s">
        <v>154</v>
      </c>
      <c r="R12" t="s">
        <v>451</v>
      </c>
      <c r="S12" s="63" t="s">
        <v>106</v>
      </c>
      <c r="T12" t="s">
        <v>168</v>
      </c>
      <c r="U12" s="63" t="s">
        <v>169</v>
      </c>
      <c r="V12" t="s">
        <v>161</v>
      </c>
      <c r="W12" s="63" t="s">
        <v>155</v>
      </c>
      <c r="X12" t="s">
        <v>162</v>
      </c>
      <c r="Y12" s="63" t="s">
        <v>155</v>
      </c>
      <c r="Z12" t="s">
        <v>452</v>
      </c>
    </row>
    <row r="13" spans="2:26" x14ac:dyDescent="0.25">
      <c r="B13" t="s">
        <v>453</v>
      </c>
      <c r="C13" t="s">
        <v>417</v>
      </c>
      <c r="F13" t="s">
        <v>438</v>
      </c>
      <c r="G13" s="63" t="s">
        <v>326</v>
      </c>
      <c r="H13" s="62">
        <v>0.1</v>
      </c>
      <c r="I13" s="63" t="s">
        <v>346</v>
      </c>
      <c r="J13" s="62">
        <v>0.6</v>
      </c>
      <c r="K13" s="63" t="s">
        <v>346</v>
      </c>
      <c r="Q13" t="s">
        <v>326</v>
      </c>
      <c r="R13" t="s">
        <v>434</v>
      </c>
      <c r="S13" t="s">
        <v>425</v>
      </c>
      <c r="T13" t="s">
        <v>192</v>
      </c>
      <c r="U13" t="s">
        <v>278</v>
      </c>
      <c r="V13" t="s">
        <v>326</v>
      </c>
      <c r="W13" s="61">
        <v>0.1</v>
      </c>
      <c r="X13" t="s">
        <v>434</v>
      </c>
      <c r="Y13" s="61">
        <v>0.2</v>
      </c>
      <c r="Z13" t="s">
        <v>425</v>
      </c>
    </row>
    <row r="14" spans="2:26" x14ac:dyDescent="0.25">
      <c r="B14" t="s">
        <v>454</v>
      </c>
      <c r="C14" t="s">
        <v>346</v>
      </c>
      <c r="F14" t="s">
        <v>441</v>
      </c>
      <c r="G14" s="63" t="s">
        <v>326</v>
      </c>
      <c r="H14" s="62">
        <v>0.1</v>
      </c>
      <c r="I14" s="63" t="s">
        <v>350</v>
      </c>
      <c r="J14" s="62">
        <v>0.8</v>
      </c>
      <c r="K14" s="63" t="s">
        <v>420</v>
      </c>
      <c r="Q14" t="s">
        <v>326</v>
      </c>
      <c r="R14" t="s">
        <v>343</v>
      </c>
      <c r="S14" t="s">
        <v>425</v>
      </c>
      <c r="T14" t="s">
        <v>192</v>
      </c>
      <c r="U14" t="s">
        <v>278</v>
      </c>
      <c r="V14" t="s">
        <v>326</v>
      </c>
      <c r="W14" s="61">
        <v>0.1</v>
      </c>
      <c r="X14" t="s">
        <v>343</v>
      </c>
      <c r="Y14" s="61">
        <v>0.4</v>
      </c>
      <c r="Z14" t="s">
        <v>425</v>
      </c>
    </row>
    <row r="15" spans="2:26" x14ac:dyDescent="0.25">
      <c r="B15" t="s">
        <v>455</v>
      </c>
      <c r="C15" t="s">
        <v>346</v>
      </c>
      <c r="F15" t="s">
        <v>444</v>
      </c>
      <c r="G15" s="63" t="s">
        <v>326</v>
      </c>
      <c r="H15" s="62">
        <v>0.1</v>
      </c>
      <c r="I15" s="63" t="s">
        <v>354</v>
      </c>
      <c r="J15" s="62">
        <v>1</v>
      </c>
      <c r="K15" s="63" t="s">
        <v>417</v>
      </c>
      <c r="Q15" t="s">
        <v>326</v>
      </c>
      <c r="R15" t="s">
        <v>346</v>
      </c>
      <c r="S15" t="s">
        <v>346</v>
      </c>
      <c r="T15" t="s">
        <v>192</v>
      </c>
      <c r="U15" t="s">
        <v>278</v>
      </c>
      <c r="V15" t="s">
        <v>326</v>
      </c>
      <c r="W15" s="61">
        <v>0.1</v>
      </c>
      <c r="X15" t="s">
        <v>346</v>
      </c>
      <c r="Y15" s="61">
        <v>0.6</v>
      </c>
      <c r="Z15" t="s">
        <v>346</v>
      </c>
    </row>
    <row r="16" spans="2:26" x14ac:dyDescent="0.25">
      <c r="B16" t="s">
        <v>456</v>
      </c>
      <c r="C16" t="s">
        <v>346</v>
      </c>
      <c r="F16" t="s">
        <v>446</v>
      </c>
      <c r="G16" s="63" t="s">
        <v>326</v>
      </c>
      <c r="H16" s="62">
        <v>0.2</v>
      </c>
      <c r="I16" s="63" t="s">
        <v>434</v>
      </c>
      <c r="J16" s="62">
        <v>0.2</v>
      </c>
      <c r="K16" s="63" t="s">
        <v>425</v>
      </c>
      <c r="T16" t="s">
        <v>192</v>
      </c>
      <c r="U16" t="s">
        <v>278</v>
      </c>
    </row>
    <row r="17" spans="2:21" x14ac:dyDescent="0.25">
      <c r="B17" t="s">
        <v>457</v>
      </c>
      <c r="C17" t="s">
        <v>442</v>
      </c>
      <c r="F17" t="s">
        <v>448</v>
      </c>
      <c r="G17" s="63" t="s">
        <v>326</v>
      </c>
      <c r="H17" s="62">
        <v>0.2</v>
      </c>
      <c r="I17" s="63" t="s">
        <v>343</v>
      </c>
      <c r="J17" s="62">
        <v>0.4</v>
      </c>
      <c r="K17" s="63" t="s">
        <v>425</v>
      </c>
      <c r="R17" s="62">
        <v>0.5</v>
      </c>
      <c r="S17" s="61">
        <v>0.5</v>
      </c>
      <c r="T17" t="s">
        <v>192</v>
      </c>
      <c r="U17" t="s">
        <v>278</v>
      </c>
    </row>
    <row r="18" spans="2:21" x14ac:dyDescent="0.25">
      <c r="B18" t="s">
        <v>458</v>
      </c>
      <c r="C18" t="s">
        <v>417</v>
      </c>
      <c r="F18" t="s">
        <v>449</v>
      </c>
      <c r="G18" s="63" t="s">
        <v>326</v>
      </c>
      <c r="H18" s="62">
        <v>0.2</v>
      </c>
      <c r="I18" s="63" t="s">
        <v>346</v>
      </c>
      <c r="J18" s="62">
        <v>0.6</v>
      </c>
      <c r="K18" s="63" t="s">
        <v>346</v>
      </c>
      <c r="R18" s="62">
        <v>0.45</v>
      </c>
      <c r="S18" s="61">
        <v>0.35</v>
      </c>
      <c r="T18" t="s">
        <v>192</v>
      </c>
      <c r="U18" t="s">
        <v>278</v>
      </c>
    </row>
    <row r="19" spans="2:21" x14ac:dyDescent="0.25">
      <c r="B19" t="s">
        <v>459</v>
      </c>
      <c r="C19" t="s">
        <v>346</v>
      </c>
      <c r="F19" t="s">
        <v>450</v>
      </c>
      <c r="G19" s="63" t="s">
        <v>326</v>
      </c>
      <c r="H19" s="62">
        <v>0.2</v>
      </c>
      <c r="I19" s="63" t="s">
        <v>350</v>
      </c>
      <c r="J19" s="62">
        <v>0.8</v>
      </c>
      <c r="K19" s="63" t="s">
        <v>420</v>
      </c>
      <c r="R19" s="62">
        <v>0.4</v>
      </c>
      <c r="T19" t="s">
        <v>192</v>
      </c>
      <c r="U19" t="s">
        <v>278</v>
      </c>
    </row>
    <row r="20" spans="2:21" x14ac:dyDescent="0.25">
      <c r="B20" t="s">
        <v>460</v>
      </c>
      <c r="C20" t="s">
        <v>346</v>
      </c>
      <c r="F20" t="s">
        <v>453</v>
      </c>
      <c r="G20" s="63" t="s">
        <v>326</v>
      </c>
      <c r="H20" s="62">
        <v>0.2</v>
      </c>
      <c r="I20" s="63" t="s">
        <v>354</v>
      </c>
      <c r="J20" s="62">
        <v>1</v>
      </c>
      <c r="K20" s="63" t="s">
        <v>417</v>
      </c>
      <c r="R20" s="62">
        <v>0.35</v>
      </c>
      <c r="T20" t="s">
        <v>192</v>
      </c>
      <c r="U20" t="s">
        <v>278</v>
      </c>
    </row>
    <row r="21" spans="2:21" x14ac:dyDescent="0.25">
      <c r="B21" t="s">
        <v>461</v>
      </c>
      <c r="C21" t="s">
        <v>442</v>
      </c>
      <c r="F21" t="s">
        <v>454</v>
      </c>
      <c r="G21" s="63" t="s">
        <v>328</v>
      </c>
      <c r="H21" s="62">
        <v>0.3</v>
      </c>
      <c r="I21" s="63" t="s">
        <v>434</v>
      </c>
      <c r="J21" s="62">
        <v>0.2</v>
      </c>
      <c r="K21" s="63" t="s">
        <v>425</v>
      </c>
      <c r="R21" s="62">
        <v>0.35</v>
      </c>
      <c r="T21" t="s">
        <v>192</v>
      </c>
      <c r="U21" t="s">
        <v>278</v>
      </c>
    </row>
    <row r="22" spans="2:21" x14ac:dyDescent="0.25">
      <c r="B22" t="s">
        <v>462</v>
      </c>
      <c r="C22" t="s">
        <v>442</v>
      </c>
      <c r="F22" t="s">
        <v>455</v>
      </c>
      <c r="G22" s="63" t="s">
        <v>328</v>
      </c>
      <c r="H22" s="62">
        <v>0.3</v>
      </c>
      <c r="I22" s="63" t="s">
        <v>343</v>
      </c>
      <c r="J22" s="62">
        <v>0.4</v>
      </c>
      <c r="K22" s="63" t="s">
        <v>346</v>
      </c>
      <c r="R22" s="62">
        <v>0.3</v>
      </c>
      <c r="T22" t="s">
        <v>192</v>
      </c>
      <c r="U22" t="s">
        <v>278</v>
      </c>
    </row>
    <row r="23" spans="2:21" x14ac:dyDescent="0.25">
      <c r="B23" t="s">
        <v>463</v>
      </c>
      <c r="C23" t="s">
        <v>417</v>
      </c>
      <c r="F23" t="s">
        <v>456</v>
      </c>
      <c r="G23" s="63" t="s">
        <v>328</v>
      </c>
      <c r="H23" s="62">
        <v>0.3</v>
      </c>
      <c r="I23" s="63" t="s">
        <v>346</v>
      </c>
      <c r="J23" s="62">
        <v>0.6</v>
      </c>
      <c r="K23" s="63" t="s">
        <v>346</v>
      </c>
      <c r="T23" t="s">
        <v>192</v>
      </c>
      <c r="U23" t="s">
        <v>278</v>
      </c>
    </row>
    <row r="24" spans="2:21" x14ac:dyDescent="0.25">
      <c r="B24" t="s">
        <v>464</v>
      </c>
      <c r="C24" t="s">
        <v>442</v>
      </c>
      <c r="F24" t="s">
        <v>457</v>
      </c>
      <c r="G24" s="63" t="s">
        <v>328</v>
      </c>
      <c r="H24" s="62">
        <v>0.3</v>
      </c>
      <c r="I24" s="63" t="s">
        <v>350</v>
      </c>
      <c r="J24" s="62">
        <v>0.8</v>
      </c>
      <c r="K24" s="63" t="s">
        <v>420</v>
      </c>
      <c r="T24" t="s">
        <v>192</v>
      </c>
      <c r="U24" t="s">
        <v>278</v>
      </c>
    </row>
    <row r="25" spans="2:21" x14ac:dyDescent="0.25">
      <c r="B25" t="s">
        <v>465</v>
      </c>
      <c r="C25" t="s">
        <v>442</v>
      </c>
      <c r="F25" t="s">
        <v>458</v>
      </c>
      <c r="G25" s="63" t="s">
        <v>328</v>
      </c>
      <c r="H25" s="62">
        <v>0.3</v>
      </c>
      <c r="I25" s="63" t="s">
        <v>354</v>
      </c>
      <c r="J25" s="62">
        <v>1</v>
      </c>
      <c r="K25" s="63" t="s">
        <v>417</v>
      </c>
    </row>
    <row r="26" spans="2:21" x14ac:dyDescent="0.25">
      <c r="B26" t="s">
        <v>466</v>
      </c>
      <c r="C26" t="s">
        <v>442</v>
      </c>
      <c r="F26" t="s">
        <v>459</v>
      </c>
      <c r="G26" s="63" t="s">
        <v>328</v>
      </c>
      <c r="H26" s="62">
        <v>0.4</v>
      </c>
      <c r="I26" s="63" t="s">
        <v>434</v>
      </c>
      <c r="J26" s="62">
        <v>0.2</v>
      </c>
      <c r="K26" s="63" t="s">
        <v>425</v>
      </c>
    </row>
    <row r="27" spans="2:21" x14ac:dyDescent="0.25">
      <c r="B27" t="s">
        <v>467</v>
      </c>
      <c r="C27" t="s">
        <v>442</v>
      </c>
      <c r="F27" t="s">
        <v>460</v>
      </c>
      <c r="G27" s="63" t="s">
        <v>328</v>
      </c>
      <c r="H27" s="62">
        <v>0.4</v>
      </c>
      <c r="I27" s="63" t="s">
        <v>343</v>
      </c>
      <c r="J27" s="62">
        <v>0.4</v>
      </c>
      <c r="K27" s="63" t="s">
        <v>346</v>
      </c>
    </row>
    <row r="28" spans="2:21" x14ac:dyDescent="0.25">
      <c r="B28" t="s">
        <v>468</v>
      </c>
      <c r="C28" t="s">
        <v>417</v>
      </c>
      <c r="F28" t="s">
        <v>461</v>
      </c>
      <c r="G28" s="63" t="s">
        <v>328</v>
      </c>
      <c r="H28" s="62">
        <v>0.4</v>
      </c>
      <c r="I28" s="63" t="s">
        <v>346</v>
      </c>
      <c r="J28" s="62">
        <v>0.6</v>
      </c>
      <c r="K28" s="63" t="s">
        <v>346</v>
      </c>
    </row>
    <row r="29" spans="2:21" x14ac:dyDescent="0.25">
      <c r="F29" t="s">
        <v>462</v>
      </c>
      <c r="G29" s="63" t="s">
        <v>328</v>
      </c>
      <c r="H29" s="62">
        <v>0.4</v>
      </c>
      <c r="I29" s="63" t="s">
        <v>350</v>
      </c>
      <c r="J29" s="62">
        <v>0.8</v>
      </c>
      <c r="K29" s="63" t="s">
        <v>420</v>
      </c>
    </row>
    <row r="30" spans="2:21" x14ac:dyDescent="0.25">
      <c r="F30" t="s">
        <v>463</v>
      </c>
      <c r="G30" s="63" t="s">
        <v>328</v>
      </c>
      <c r="H30" s="62">
        <v>0.4</v>
      </c>
      <c r="I30" s="63" t="s">
        <v>354</v>
      </c>
      <c r="J30" s="62">
        <v>1</v>
      </c>
      <c r="K30" s="63" t="s">
        <v>417</v>
      </c>
    </row>
    <row r="31" spans="2:21" x14ac:dyDescent="0.25">
      <c r="F31" t="s">
        <v>469</v>
      </c>
      <c r="G31" s="63" t="s">
        <v>330</v>
      </c>
      <c r="H31" s="62">
        <v>0.5</v>
      </c>
      <c r="I31" s="63" t="s">
        <v>434</v>
      </c>
      <c r="J31" s="62">
        <v>0.2</v>
      </c>
      <c r="K31" s="63" t="s">
        <v>346</v>
      </c>
    </row>
    <row r="32" spans="2:21" x14ac:dyDescent="0.25">
      <c r="F32" t="s">
        <v>470</v>
      </c>
      <c r="G32" s="63" t="s">
        <v>330</v>
      </c>
      <c r="H32" s="62">
        <v>0.5</v>
      </c>
      <c r="I32" s="63" t="s">
        <v>343</v>
      </c>
      <c r="J32" s="62">
        <v>0.4</v>
      </c>
      <c r="K32" s="63" t="s">
        <v>346</v>
      </c>
    </row>
    <row r="33" spans="6:11" x14ac:dyDescent="0.25">
      <c r="F33" t="s">
        <v>471</v>
      </c>
      <c r="G33" s="63" t="s">
        <v>330</v>
      </c>
      <c r="H33" s="62">
        <v>0.5</v>
      </c>
      <c r="I33" s="63" t="s">
        <v>346</v>
      </c>
      <c r="J33" s="62">
        <v>0.6</v>
      </c>
      <c r="K33" s="63" t="s">
        <v>346</v>
      </c>
    </row>
    <row r="34" spans="6:11" x14ac:dyDescent="0.25">
      <c r="F34" t="s">
        <v>472</v>
      </c>
      <c r="G34" s="63" t="s">
        <v>330</v>
      </c>
      <c r="H34" s="62">
        <v>0.5</v>
      </c>
      <c r="I34" s="63" t="s">
        <v>350</v>
      </c>
      <c r="J34" s="62">
        <v>0.8</v>
      </c>
      <c r="K34" s="63" t="s">
        <v>420</v>
      </c>
    </row>
    <row r="35" spans="6:11" x14ac:dyDescent="0.25">
      <c r="F35" t="s">
        <v>473</v>
      </c>
      <c r="G35" s="63" t="s">
        <v>330</v>
      </c>
      <c r="H35" s="62">
        <v>0.5</v>
      </c>
      <c r="I35" s="63" t="s">
        <v>354</v>
      </c>
      <c r="J35" s="62">
        <v>1</v>
      </c>
      <c r="K35" s="63" t="s">
        <v>417</v>
      </c>
    </row>
    <row r="37" spans="6:11" ht="45" x14ac:dyDescent="0.25">
      <c r="G37" s="64" t="s">
        <v>474</v>
      </c>
    </row>
    <row r="38" spans="6:11" ht="105" x14ac:dyDescent="0.25">
      <c r="G38" s="64" t="s">
        <v>475</v>
      </c>
    </row>
    <row r="39" spans="6:11" ht="75" x14ac:dyDescent="0.25">
      <c r="G39" s="64" t="s">
        <v>476</v>
      </c>
    </row>
    <row r="40" spans="6:11" ht="75" x14ac:dyDescent="0.25">
      <c r="G40" s="64" t="s">
        <v>477</v>
      </c>
    </row>
    <row r="41" spans="6:11" ht="75" x14ac:dyDescent="0.25">
      <c r="G41" s="64" t="s">
        <v>478</v>
      </c>
    </row>
    <row r="42" spans="6:11" ht="45" x14ac:dyDescent="0.25">
      <c r="G42" s="64" t="s">
        <v>479</v>
      </c>
    </row>
    <row r="43" spans="6:11" ht="105" x14ac:dyDescent="0.25">
      <c r="G43" s="64" t="s">
        <v>480</v>
      </c>
    </row>
    <row r="44" spans="6:11" ht="75" x14ac:dyDescent="0.25">
      <c r="G44" s="64" t="s">
        <v>481</v>
      </c>
    </row>
    <row r="45" spans="6:11" ht="75" x14ac:dyDescent="0.25">
      <c r="G45" s="64" t="s">
        <v>482</v>
      </c>
    </row>
    <row r="46" spans="6:11" ht="75" x14ac:dyDescent="0.25">
      <c r="G46" s="64" t="s">
        <v>483</v>
      </c>
    </row>
    <row r="47" spans="6:11" ht="45" x14ac:dyDescent="0.25">
      <c r="G47" s="64" t="s">
        <v>484</v>
      </c>
    </row>
    <row r="48" spans="6:11" ht="105" x14ac:dyDescent="0.25">
      <c r="G48" s="64" t="s">
        <v>485</v>
      </c>
    </row>
    <row r="49" spans="7:7" ht="75" x14ac:dyDescent="0.25">
      <c r="G49" s="64" t="s">
        <v>486</v>
      </c>
    </row>
    <row r="50" spans="7:7" ht="75" x14ac:dyDescent="0.25">
      <c r="G50" s="64" t="s">
        <v>487</v>
      </c>
    </row>
    <row r="51" spans="7:7" ht="75" x14ac:dyDescent="0.25">
      <c r="G51" s="64" t="s">
        <v>488</v>
      </c>
    </row>
    <row r="52" spans="7:7" ht="45" x14ac:dyDescent="0.25">
      <c r="G52" s="64" t="s">
        <v>489</v>
      </c>
    </row>
    <row r="53" spans="7:7" ht="105" x14ac:dyDescent="0.25">
      <c r="G53" s="64" t="s">
        <v>490</v>
      </c>
    </row>
    <row r="54" spans="7:7" ht="75" x14ac:dyDescent="0.25">
      <c r="G54" s="64" t="s">
        <v>491</v>
      </c>
    </row>
    <row r="55" spans="7:7" ht="75" x14ac:dyDescent="0.25">
      <c r="G55" s="64" t="s">
        <v>492</v>
      </c>
    </row>
    <row r="56" spans="7:7" ht="75" x14ac:dyDescent="0.25">
      <c r="G56" s="64" t="s">
        <v>493</v>
      </c>
    </row>
    <row r="57" spans="7:7" ht="45" x14ac:dyDescent="0.25">
      <c r="G57" s="64" t="s">
        <v>494</v>
      </c>
    </row>
    <row r="58" spans="7:7" ht="105" x14ac:dyDescent="0.25">
      <c r="G58" s="64" t="s">
        <v>495</v>
      </c>
    </row>
    <row r="59" spans="7:7" ht="75" x14ac:dyDescent="0.25">
      <c r="G59" s="64" t="s">
        <v>496</v>
      </c>
    </row>
    <row r="60" spans="7:7" ht="75" x14ac:dyDescent="0.25">
      <c r="G60" s="64" t="s">
        <v>497</v>
      </c>
    </row>
    <row r="61" spans="7:7" ht="75" x14ac:dyDescent="0.25">
      <c r="G61" s="64" t="s">
        <v>498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1"/>
  <sheetViews>
    <sheetView topLeftCell="A6" workbookViewId="0">
      <selection activeCell="B10" sqref="B10"/>
    </sheetView>
  </sheetViews>
  <sheetFormatPr baseColWidth="10" defaultColWidth="11.42578125" defaultRowHeight="15" x14ac:dyDescent="0.25"/>
  <cols>
    <col min="2" max="2" width="30.85546875" customWidth="1"/>
    <col min="3" max="3" width="38.140625" customWidth="1"/>
    <col min="4" max="4" width="32.5703125" customWidth="1"/>
    <col min="5" max="5" width="20.42578125" customWidth="1"/>
    <col min="6" max="6" width="22.28515625" customWidth="1"/>
    <col min="7" max="7" width="21.85546875" customWidth="1"/>
    <col min="11" max="11" width="16.42578125" customWidth="1"/>
  </cols>
  <sheetData>
    <row r="2" spans="2:11" x14ac:dyDescent="0.25">
      <c r="B2" s="4" t="s">
        <v>289</v>
      </c>
      <c r="C2" s="4" t="s">
        <v>499</v>
      </c>
      <c r="D2" s="4" t="s">
        <v>500</v>
      </c>
      <c r="E2" s="6" t="s">
        <v>501</v>
      </c>
      <c r="F2" s="4" t="s">
        <v>502</v>
      </c>
      <c r="G2" s="4" t="s">
        <v>503</v>
      </c>
      <c r="H2" s="4" t="s">
        <v>504</v>
      </c>
      <c r="I2" s="4" t="s">
        <v>505</v>
      </c>
      <c r="J2" s="4" t="s">
        <v>506</v>
      </c>
      <c r="K2" s="4" t="s">
        <v>507</v>
      </c>
    </row>
    <row r="3" spans="2:11" ht="30" x14ac:dyDescent="0.25">
      <c r="B3" t="s">
        <v>261</v>
      </c>
      <c r="C3" s="34" t="s">
        <v>197</v>
      </c>
      <c r="D3" s="5" t="s">
        <v>342</v>
      </c>
      <c r="E3" t="s">
        <v>192</v>
      </c>
      <c r="F3" t="s">
        <v>278</v>
      </c>
      <c r="G3" t="s">
        <v>184</v>
      </c>
      <c r="H3" t="s">
        <v>190</v>
      </c>
      <c r="I3" t="s">
        <v>186</v>
      </c>
      <c r="J3" t="s">
        <v>508</v>
      </c>
      <c r="K3" t="s">
        <v>266</v>
      </c>
    </row>
    <row r="4" spans="2:11" ht="75" x14ac:dyDescent="0.25">
      <c r="B4" s="68" t="s">
        <v>358</v>
      </c>
      <c r="C4" t="s">
        <v>509</v>
      </c>
      <c r="D4" s="5" t="s">
        <v>345</v>
      </c>
      <c r="E4" t="s">
        <v>182</v>
      </c>
      <c r="F4" t="s">
        <v>183</v>
      </c>
      <c r="G4" t="s">
        <v>211</v>
      </c>
      <c r="H4" t="s">
        <v>185</v>
      </c>
      <c r="I4" t="s">
        <v>411</v>
      </c>
      <c r="J4" t="s">
        <v>510</v>
      </c>
      <c r="K4" t="s">
        <v>187</v>
      </c>
    </row>
    <row r="5" spans="2:11" ht="60" x14ac:dyDescent="0.25">
      <c r="B5" s="68" t="s">
        <v>201</v>
      </c>
      <c r="C5" t="s">
        <v>226</v>
      </c>
      <c r="D5" s="5" t="s">
        <v>349</v>
      </c>
      <c r="E5" t="s">
        <v>189</v>
      </c>
      <c r="K5" t="s">
        <v>273</v>
      </c>
    </row>
    <row r="6" spans="2:11" ht="45" x14ac:dyDescent="0.25">
      <c r="B6" s="68" t="s">
        <v>381</v>
      </c>
      <c r="C6" t="s">
        <v>256</v>
      </c>
      <c r="D6" s="5" t="s">
        <v>353</v>
      </c>
      <c r="K6" t="s">
        <v>218</v>
      </c>
    </row>
    <row r="7" spans="2:11" ht="60" x14ac:dyDescent="0.25">
      <c r="B7" s="68" t="s">
        <v>175</v>
      </c>
      <c r="C7" t="s">
        <v>265</v>
      </c>
      <c r="D7" s="35" t="s">
        <v>357</v>
      </c>
    </row>
    <row r="8" spans="2:11" ht="30" x14ac:dyDescent="0.25">
      <c r="B8" s="68" t="s">
        <v>222</v>
      </c>
      <c r="C8" t="s">
        <v>236</v>
      </c>
      <c r="D8" s="5" t="s">
        <v>359</v>
      </c>
    </row>
    <row r="9" spans="2:11" ht="30" x14ac:dyDescent="0.25">
      <c r="B9" s="68" t="s">
        <v>243</v>
      </c>
      <c r="C9" t="s">
        <v>179</v>
      </c>
      <c r="D9" s="5" t="s">
        <v>360</v>
      </c>
    </row>
    <row r="10" spans="2:11" ht="30" x14ac:dyDescent="0.25">
      <c r="C10" t="s">
        <v>247</v>
      </c>
      <c r="D10" s="5" t="s">
        <v>216</v>
      </c>
    </row>
    <row r="11" spans="2:11" ht="30" x14ac:dyDescent="0.25">
      <c r="D11" s="5" t="s">
        <v>361</v>
      </c>
    </row>
    <row r="12" spans="2:11" ht="30" x14ac:dyDescent="0.25">
      <c r="D12" s="5" t="s">
        <v>362</v>
      </c>
    </row>
    <row r="13" spans="2:11" ht="30" x14ac:dyDescent="0.25">
      <c r="D13" s="65" t="s">
        <v>363</v>
      </c>
    </row>
    <row r="14" spans="2:11" ht="30" x14ac:dyDescent="0.25">
      <c r="D14" s="65" t="s">
        <v>364</v>
      </c>
    </row>
    <row r="15" spans="2:11" ht="30" x14ac:dyDescent="0.25">
      <c r="D15" s="65" t="s">
        <v>205</v>
      </c>
    </row>
    <row r="16" spans="2:11" ht="30" x14ac:dyDescent="0.25">
      <c r="D16" s="65" t="s">
        <v>365</v>
      </c>
    </row>
    <row r="17" spans="4:4" ht="30" x14ac:dyDescent="0.25">
      <c r="D17" s="65" t="s">
        <v>366</v>
      </c>
    </row>
    <row r="18" spans="4:4" ht="60" x14ac:dyDescent="0.25">
      <c r="D18" s="34" t="s">
        <v>511</v>
      </c>
    </row>
    <row r="19" spans="4:4" ht="60" x14ac:dyDescent="0.25">
      <c r="D19" s="34" t="s">
        <v>512</v>
      </c>
    </row>
    <row r="20" spans="4:4" ht="45" x14ac:dyDescent="0.25">
      <c r="D20" s="64" t="s">
        <v>368</v>
      </c>
    </row>
    <row r="21" spans="4:4" ht="45" x14ac:dyDescent="0.25">
      <c r="D21" s="64" t="s">
        <v>513</v>
      </c>
    </row>
    <row r="22" spans="4:4" ht="45" x14ac:dyDescent="0.25">
      <c r="D22" s="64" t="s">
        <v>180</v>
      </c>
    </row>
    <row r="23" spans="4:4" ht="45" x14ac:dyDescent="0.25">
      <c r="D23" s="64" t="s">
        <v>198</v>
      </c>
    </row>
    <row r="24" spans="4:4" ht="45" x14ac:dyDescent="0.25">
      <c r="D24" s="64" t="s">
        <v>271</v>
      </c>
    </row>
    <row r="25" spans="4:4" ht="45" x14ac:dyDescent="0.25">
      <c r="D25" s="64" t="s">
        <v>385</v>
      </c>
    </row>
    <row r="26" spans="4:4" ht="60" x14ac:dyDescent="0.25">
      <c r="D26" s="64" t="s">
        <v>386</v>
      </c>
    </row>
    <row r="27" spans="4:4" ht="45" x14ac:dyDescent="0.25">
      <c r="D27" s="64" t="s">
        <v>514</v>
      </c>
    </row>
    <row r="28" spans="4:4" ht="45" x14ac:dyDescent="0.25">
      <c r="D28" s="64" t="s">
        <v>515</v>
      </c>
    </row>
    <row r="29" spans="4:4" ht="45" x14ac:dyDescent="0.25">
      <c r="D29" s="64" t="s">
        <v>248</v>
      </c>
    </row>
    <row r="30" spans="4:4" ht="45" x14ac:dyDescent="0.25">
      <c r="D30" s="64" t="s">
        <v>379</v>
      </c>
    </row>
    <row r="31" spans="4:4" ht="45" x14ac:dyDescent="0.25">
      <c r="D31" s="64" t="s">
        <v>516</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R59"/>
  <sheetViews>
    <sheetView topLeftCell="A3" zoomScale="80" zoomScaleNormal="80" workbookViewId="0">
      <pane xSplit="2" ySplit="7" topLeftCell="M10" activePane="bottomRight" state="frozen"/>
      <selection pane="topRight" activeCell="C3" sqref="C3"/>
      <selection pane="bottomLeft" activeCell="A10" sqref="A10"/>
      <selection pane="bottomRight" activeCell="O10" sqref="O10:O14"/>
    </sheetView>
  </sheetViews>
  <sheetFormatPr baseColWidth="10" defaultColWidth="11.42578125" defaultRowHeight="12.75" x14ac:dyDescent="0.2"/>
  <cols>
    <col min="1" max="2" width="18.42578125" style="214" customWidth="1"/>
    <col min="3" max="3" width="15.5703125" style="81" customWidth="1"/>
    <col min="4" max="4" width="44.7109375" style="214" customWidth="1"/>
    <col min="5" max="5" width="18" style="215" customWidth="1"/>
    <col min="6" max="6" width="40.140625" style="81" customWidth="1"/>
    <col min="7" max="7" width="20.42578125" style="81" customWidth="1"/>
    <col min="8" max="8" width="10.42578125" style="216" customWidth="1"/>
    <col min="9" max="9" width="11.42578125" style="216" customWidth="1"/>
    <col min="10" max="10" width="10.140625" style="217" customWidth="1"/>
    <col min="11" max="11" width="11.42578125" style="216" customWidth="1"/>
    <col min="12" max="12" width="10.85546875" style="216" customWidth="1"/>
    <col min="13" max="13" width="18.28515625" style="216" bestFit="1" customWidth="1"/>
    <col min="14" max="14" width="18.28515625" style="81" bestFit="1" customWidth="1"/>
    <col min="15" max="15" width="37.5703125" style="81" customWidth="1"/>
    <col min="16" max="16" width="9.42578125" style="81" customWidth="1"/>
    <col min="17" max="18" width="12.5703125" style="81" customWidth="1"/>
    <col min="19" max="19" width="13.5703125" style="81" customWidth="1"/>
    <col min="20" max="20" width="52.85546875" style="81" customWidth="1"/>
    <col min="21" max="176" width="11.42578125" style="19"/>
    <col min="177" max="16384" width="11.42578125" style="81"/>
  </cols>
  <sheetData>
    <row r="1" spans="1:278" s="207" customFormat="1" ht="16.5" customHeight="1" x14ac:dyDescent="0.2">
      <c r="A1" s="502"/>
      <c r="B1" s="503"/>
      <c r="C1" s="503"/>
      <c r="D1" s="517" t="s">
        <v>517</v>
      </c>
      <c r="E1" s="517"/>
      <c r="F1" s="517"/>
      <c r="G1" s="517"/>
      <c r="H1" s="517"/>
      <c r="I1" s="517"/>
      <c r="J1" s="517"/>
      <c r="K1" s="517"/>
      <c r="L1" s="517"/>
      <c r="M1" s="517"/>
      <c r="N1" s="517"/>
      <c r="O1" s="517"/>
      <c r="P1" s="517"/>
      <c r="Q1" s="518"/>
      <c r="R1" s="516" t="s">
        <v>139</v>
      </c>
      <c r="S1" s="516"/>
      <c r="T1" s="51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c r="BG1" s="206"/>
      <c r="BH1" s="206"/>
      <c r="BI1" s="206"/>
      <c r="BJ1" s="206"/>
      <c r="BK1" s="206"/>
      <c r="BL1" s="206"/>
      <c r="BM1" s="206"/>
      <c r="BN1" s="206"/>
      <c r="BO1" s="206"/>
      <c r="BP1" s="206"/>
      <c r="BQ1" s="206"/>
      <c r="BR1" s="206"/>
      <c r="BS1" s="206"/>
      <c r="BT1" s="206"/>
      <c r="BU1" s="206"/>
      <c r="BV1" s="206"/>
      <c r="BW1" s="206"/>
      <c r="BX1" s="206"/>
      <c r="BY1" s="206"/>
      <c r="BZ1" s="206"/>
      <c r="CA1" s="206"/>
      <c r="CB1" s="206"/>
      <c r="CC1" s="206"/>
      <c r="CD1" s="206"/>
      <c r="CE1" s="206"/>
      <c r="CF1" s="206"/>
      <c r="CG1" s="206"/>
      <c r="CH1" s="206"/>
      <c r="CI1" s="206"/>
      <c r="CJ1" s="206"/>
      <c r="CK1" s="206"/>
      <c r="CL1" s="206"/>
      <c r="CM1" s="206"/>
      <c r="CN1" s="206"/>
      <c r="CO1" s="206"/>
      <c r="CP1" s="206"/>
      <c r="CQ1" s="206"/>
      <c r="CR1" s="206"/>
      <c r="CS1" s="206"/>
      <c r="CT1" s="206"/>
      <c r="CU1" s="206"/>
      <c r="CV1" s="206"/>
      <c r="CW1" s="206"/>
      <c r="CX1" s="206"/>
      <c r="CY1" s="206"/>
      <c r="CZ1" s="206"/>
      <c r="DA1" s="206"/>
      <c r="DB1" s="206"/>
      <c r="DC1" s="206"/>
      <c r="DD1" s="206"/>
      <c r="DE1" s="206"/>
      <c r="DF1" s="206"/>
      <c r="DG1" s="206"/>
      <c r="DH1" s="206"/>
      <c r="DI1" s="206"/>
      <c r="DJ1" s="206"/>
      <c r="DK1" s="206"/>
      <c r="DL1" s="206"/>
      <c r="DM1" s="206"/>
      <c r="DN1" s="206"/>
      <c r="DO1" s="206"/>
      <c r="DP1" s="206"/>
      <c r="DQ1" s="206"/>
      <c r="DR1" s="206"/>
      <c r="DS1" s="206"/>
      <c r="DT1" s="206"/>
      <c r="DU1" s="206"/>
      <c r="DV1" s="206"/>
      <c r="DW1" s="206"/>
      <c r="DX1" s="206"/>
      <c r="DY1" s="206"/>
      <c r="DZ1" s="206"/>
      <c r="EA1" s="206"/>
      <c r="EB1" s="206"/>
      <c r="EC1" s="206"/>
      <c r="ED1" s="206"/>
      <c r="EE1" s="206"/>
      <c r="EF1" s="206"/>
      <c r="EG1" s="206"/>
      <c r="EH1" s="206"/>
      <c r="EI1" s="206"/>
      <c r="EJ1" s="206"/>
      <c r="EK1" s="206"/>
      <c r="EL1" s="206"/>
      <c r="EM1" s="206"/>
      <c r="EN1" s="206"/>
      <c r="EO1" s="206"/>
      <c r="EP1" s="206"/>
      <c r="EQ1" s="206"/>
      <c r="ER1" s="206"/>
      <c r="ES1" s="206"/>
      <c r="ET1" s="206"/>
      <c r="EU1" s="206"/>
      <c r="EV1" s="206"/>
      <c r="EW1" s="206"/>
      <c r="EX1" s="206"/>
      <c r="EY1" s="206"/>
      <c r="EZ1" s="206"/>
      <c r="FA1" s="206"/>
      <c r="FB1" s="206"/>
      <c r="FC1" s="206"/>
      <c r="FD1" s="206"/>
      <c r="FE1" s="206"/>
      <c r="FF1" s="206"/>
      <c r="FG1" s="206"/>
      <c r="FH1" s="206"/>
      <c r="FI1" s="206"/>
      <c r="FJ1" s="206"/>
      <c r="FK1" s="206"/>
      <c r="FL1" s="206"/>
      <c r="FM1" s="206"/>
      <c r="FN1" s="206"/>
      <c r="FO1" s="206"/>
      <c r="FP1" s="206"/>
      <c r="FQ1" s="206"/>
      <c r="FR1" s="206"/>
      <c r="FS1" s="206"/>
      <c r="FT1" s="206"/>
      <c r="FU1" s="206"/>
      <c r="FV1" s="206"/>
      <c r="FW1" s="206"/>
      <c r="FX1" s="206"/>
      <c r="FY1" s="206"/>
      <c r="FZ1" s="206"/>
      <c r="GA1" s="206"/>
      <c r="GB1" s="206"/>
      <c r="GC1" s="206"/>
      <c r="GD1" s="206"/>
      <c r="GE1" s="206"/>
      <c r="GF1" s="206"/>
      <c r="GG1" s="206"/>
      <c r="GH1" s="206"/>
      <c r="GI1" s="206"/>
      <c r="GJ1" s="206"/>
      <c r="GK1" s="206"/>
      <c r="GL1" s="206"/>
      <c r="GM1" s="206"/>
      <c r="GN1" s="206"/>
      <c r="GO1" s="206"/>
      <c r="GP1" s="206"/>
      <c r="GQ1" s="206"/>
      <c r="GR1" s="206"/>
      <c r="GS1" s="206"/>
      <c r="GT1" s="206"/>
      <c r="GU1" s="206"/>
      <c r="GV1" s="206"/>
      <c r="GW1" s="206"/>
      <c r="GX1" s="206"/>
      <c r="GY1" s="206"/>
      <c r="GZ1" s="206"/>
      <c r="HA1" s="206"/>
      <c r="HB1" s="206"/>
      <c r="HC1" s="206"/>
      <c r="HD1" s="206"/>
      <c r="HE1" s="206"/>
      <c r="HF1" s="206"/>
      <c r="HG1" s="206"/>
      <c r="HH1" s="206"/>
      <c r="HI1" s="206"/>
      <c r="HJ1" s="206"/>
      <c r="HK1" s="206"/>
      <c r="HL1" s="206"/>
      <c r="HM1" s="206"/>
      <c r="HN1" s="206"/>
      <c r="HO1" s="206"/>
      <c r="HP1" s="206"/>
      <c r="HQ1" s="206"/>
      <c r="HR1" s="206"/>
      <c r="HS1" s="206"/>
      <c r="HT1" s="206"/>
      <c r="HU1" s="206"/>
      <c r="HV1" s="206"/>
      <c r="HW1" s="206"/>
      <c r="HX1" s="206"/>
      <c r="HY1" s="206"/>
      <c r="HZ1" s="206"/>
      <c r="IA1" s="206"/>
      <c r="IB1" s="206"/>
      <c r="IC1" s="206"/>
      <c r="ID1" s="206"/>
      <c r="IE1" s="206"/>
      <c r="IF1" s="206"/>
      <c r="IG1" s="206"/>
      <c r="IH1" s="206"/>
      <c r="II1" s="206"/>
      <c r="IJ1" s="206"/>
      <c r="IK1" s="206"/>
      <c r="IL1" s="206"/>
      <c r="IM1" s="206"/>
      <c r="IN1" s="206"/>
      <c r="IO1" s="206"/>
      <c r="IP1" s="206"/>
      <c r="IQ1" s="206"/>
      <c r="IR1" s="206"/>
      <c r="IS1" s="206"/>
      <c r="IT1" s="206"/>
      <c r="IU1" s="206"/>
      <c r="IV1" s="206"/>
      <c r="IW1" s="206"/>
      <c r="IX1" s="206"/>
      <c r="IY1" s="206"/>
      <c r="IZ1" s="206"/>
      <c r="JA1" s="206"/>
      <c r="JB1" s="206"/>
      <c r="JC1" s="206"/>
      <c r="JD1" s="206"/>
      <c r="JE1" s="206"/>
      <c r="JF1" s="206"/>
      <c r="JG1" s="206"/>
      <c r="JH1" s="206"/>
      <c r="JI1" s="206"/>
      <c r="JJ1" s="206"/>
      <c r="JK1" s="206"/>
      <c r="JL1" s="206"/>
      <c r="JM1" s="206"/>
      <c r="JN1" s="206"/>
      <c r="JO1" s="206"/>
      <c r="JP1" s="206"/>
      <c r="JQ1" s="206"/>
      <c r="JR1" s="206"/>
    </row>
    <row r="2" spans="1:278" s="207" customFormat="1" ht="39.75" customHeight="1" x14ac:dyDescent="0.2">
      <c r="A2" s="504"/>
      <c r="B2" s="505"/>
      <c r="C2" s="505"/>
      <c r="D2" s="519"/>
      <c r="E2" s="519"/>
      <c r="F2" s="519"/>
      <c r="G2" s="519"/>
      <c r="H2" s="519"/>
      <c r="I2" s="519"/>
      <c r="J2" s="519"/>
      <c r="K2" s="519"/>
      <c r="L2" s="519"/>
      <c r="M2" s="519"/>
      <c r="N2" s="519"/>
      <c r="O2" s="519"/>
      <c r="P2" s="519"/>
      <c r="Q2" s="520"/>
      <c r="R2" s="516"/>
      <c r="S2" s="516"/>
      <c r="T2" s="516"/>
      <c r="U2" s="206"/>
      <c r="V2" s="206"/>
      <c r="W2" s="206"/>
      <c r="X2" s="206"/>
      <c r="Y2" s="206"/>
      <c r="Z2" s="206"/>
      <c r="AA2" s="206"/>
      <c r="AB2" s="206"/>
      <c r="AC2" s="206"/>
      <c r="AD2" s="206"/>
      <c r="AE2" s="206"/>
      <c r="AF2" s="206"/>
      <c r="AG2" s="206"/>
      <c r="AH2" s="206"/>
      <c r="AI2" s="206"/>
      <c r="AJ2" s="206"/>
      <c r="AK2" s="206"/>
      <c r="AL2" s="206"/>
      <c r="AM2" s="206"/>
      <c r="AN2" s="206"/>
      <c r="AO2" s="206"/>
      <c r="AP2" s="206"/>
      <c r="AQ2" s="206"/>
      <c r="AR2" s="206"/>
      <c r="AS2" s="206"/>
      <c r="AT2" s="206"/>
      <c r="AU2" s="206"/>
      <c r="AV2" s="206"/>
      <c r="AW2" s="206"/>
      <c r="AX2" s="206"/>
      <c r="AY2" s="206"/>
      <c r="AZ2" s="206"/>
      <c r="BA2" s="206"/>
      <c r="BB2" s="206"/>
      <c r="BC2" s="206"/>
      <c r="BD2" s="206"/>
      <c r="BE2" s="206"/>
      <c r="BF2" s="206"/>
      <c r="BG2" s="206"/>
      <c r="BH2" s="206"/>
      <c r="BI2" s="206"/>
      <c r="BJ2" s="206"/>
      <c r="BK2" s="206"/>
      <c r="BL2" s="206"/>
      <c r="BM2" s="206"/>
      <c r="BN2" s="206"/>
      <c r="BO2" s="206"/>
      <c r="BP2" s="206"/>
      <c r="BQ2" s="206"/>
      <c r="BR2" s="206"/>
      <c r="BS2" s="206"/>
      <c r="BT2" s="206"/>
      <c r="BU2" s="206"/>
      <c r="BV2" s="206"/>
      <c r="BW2" s="206"/>
      <c r="BX2" s="206"/>
      <c r="BY2" s="206"/>
      <c r="BZ2" s="206"/>
      <c r="CA2" s="206"/>
      <c r="CB2" s="206"/>
      <c r="CC2" s="206"/>
      <c r="CD2" s="206"/>
      <c r="CE2" s="206"/>
      <c r="CF2" s="206"/>
      <c r="CG2" s="206"/>
      <c r="CH2" s="206"/>
      <c r="CI2" s="206"/>
      <c r="CJ2" s="206"/>
      <c r="CK2" s="206"/>
      <c r="CL2" s="206"/>
      <c r="CM2" s="206"/>
      <c r="CN2" s="206"/>
      <c r="CO2" s="206"/>
      <c r="CP2" s="206"/>
      <c r="CQ2" s="206"/>
      <c r="CR2" s="206"/>
      <c r="CS2" s="206"/>
      <c r="CT2" s="206"/>
      <c r="CU2" s="206"/>
      <c r="CV2" s="206"/>
      <c r="CW2" s="206"/>
      <c r="CX2" s="206"/>
      <c r="CY2" s="206"/>
      <c r="CZ2" s="206"/>
      <c r="DA2" s="206"/>
      <c r="DB2" s="206"/>
      <c r="DC2" s="206"/>
      <c r="DD2" s="206"/>
      <c r="DE2" s="206"/>
      <c r="DF2" s="206"/>
      <c r="DG2" s="206"/>
      <c r="DH2" s="206"/>
      <c r="DI2" s="206"/>
      <c r="DJ2" s="206"/>
      <c r="DK2" s="206"/>
      <c r="DL2" s="206"/>
      <c r="DM2" s="206"/>
      <c r="DN2" s="206"/>
      <c r="DO2" s="206"/>
      <c r="DP2" s="206"/>
      <c r="DQ2" s="206"/>
      <c r="DR2" s="206"/>
      <c r="DS2" s="206"/>
      <c r="DT2" s="206"/>
      <c r="DU2" s="206"/>
      <c r="DV2" s="206"/>
      <c r="DW2" s="206"/>
      <c r="DX2" s="206"/>
      <c r="DY2" s="206"/>
      <c r="DZ2" s="206"/>
      <c r="EA2" s="206"/>
      <c r="EB2" s="206"/>
      <c r="EC2" s="206"/>
      <c r="ED2" s="206"/>
      <c r="EE2" s="206"/>
      <c r="EF2" s="206"/>
      <c r="EG2" s="206"/>
      <c r="EH2" s="206"/>
      <c r="EI2" s="206"/>
      <c r="EJ2" s="206"/>
      <c r="EK2" s="206"/>
      <c r="EL2" s="206"/>
      <c r="EM2" s="206"/>
      <c r="EN2" s="206"/>
      <c r="EO2" s="206"/>
      <c r="EP2" s="206"/>
      <c r="EQ2" s="206"/>
      <c r="ER2" s="206"/>
      <c r="ES2" s="206"/>
      <c r="ET2" s="206"/>
      <c r="EU2" s="206"/>
      <c r="EV2" s="206"/>
      <c r="EW2" s="206"/>
      <c r="EX2" s="206"/>
      <c r="EY2" s="206"/>
      <c r="EZ2" s="206"/>
      <c r="FA2" s="206"/>
      <c r="FB2" s="206"/>
      <c r="FC2" s="206"/>
      <c r="FD2" s="206"/>
      <c r="FE2" s="206"/>
      <c r="FF2" s="206"/>
      <c r="FG2" s="206"/>
      <c r="FH2" s="206"/>
      <c r="FI2" s="206"/>
      <c r="FJ2" s="206"/>
      <c r="FK2" s="206"/>
      <c r="FL2" s="206"/>
      <c r="FM2" s="206"/>
      <c r="FN2" s="206"/>
      <c r="FO2" s="206"/>
      <c r="FP2" s="206"/>
      <c r="FQ2" s="206"/>
      <c r="FR2" s="206"/>
      <c r="FS2" s="206"/>
      <c r="FT2" s="206"/>
      <c r="FU2" s="206"/>
      <c r="FV2" s="206"/>
      <c r="FW2" s="206"/>
      <c r="FX2" s="206"/>
      <c r="FY2" s="206"/>
      <c r="FZ2" s="206"/>
      <c r="GA2" s="206"/>
      <c r="GB2" s="206"/>
      <c r="GC2" s="206"/>
      <c r="GD2" s="206"/>
      <c r="GE2" s="206"/>
      <c r="GF2" s="206"/>
      <c r="GG2" s="206"/>
      <c r="GH2" s="206"/>
      <c r="GI2" s="206"/>
      <c r="GJ2" s="206"/>
      <c r="GK2" s="206"/>
      <c r="GL2" s="206"/>
      <c r="GM2" s="206"/>
      <c r="GN2" s="206"/>
      <c r="GO2" s="206"/>
      <c r="GP2" s="206"/>
      <c r="GQ2" s="206"/>
      <c r="GR2" s="206"/>
      <c r="GS2" s="206"/>
      <c r="GT2" s="206"/>
      <c r="GU2" s="206"/>
      <c r="GV2" s="206"/>
      <c r="GW2" s="206"/>
      <c r="GX2" s="206"/>
      <c r="GY2" s="206"/>
      <c r="GZ2" s="206"/>
      <c r="HA2" s="206"/>
      <c r="HB2" s="206"/>
      <c r="HC2" s="206"/>
      <c r="HD2" s="206"/>
      <c r="HE2" s="206"/>
      <c r="HF2" s="206"/>
      <c r="HG2" s="206"/>
      <c r="HH2" s="206"/>
      <c r="HI2" s="206"/>
      <c r="HJ2" s="206"/>
      <c r="HK2" s="206"/>
      <c r="HL2" s="206"/>
      <c r="HM2" s="206"/>
      <c r="HN2" s="206"/>
      <c r="HO2" s="206"/>
      <c r="HP2" s="206"/>
      <c r="HQ2" s="206"/>
      <c r="HR2" s="206"/>
      <c r="HS2" s="206"/>
      <c r="HT2" s="206"/>
      <c r="HU2" s="206"/>
      <c r="HV2" s="206"/>
      <c r="HW2" s="206"/>
      <c r="HX2" s="206"/>
      <c r="HY2" s="206"/>
      <c r="HZ2" s="206"/>
      <c r="IA2" s="206"/>
      <c r="IB2" s="206"/>
      <c r="IC2" s="206"/>
      <c r="ID2" s="206"/>
      <c r="IE2" s="206"/>
      <c r="IF2" s="206"/>
      <c r="IG2" s="206"/>
      <c r="IH2" s="206"/>
      <c r="II2" s="206"/>
      <c r="IJ2" s="206"/>
      <c r="IK2" s="206"/>
      <c r="IL2" s="206"/>
      <c r="IM2" s="206"/>
      <c r="IN2" s="206"/>
      <c r="IO2" s="206"/>
      <c r="IP2" s="206"/>
      <c r="IQ2" s="206"/>
      <c r="IR2" s="206"/>
      <c r="IS2" s="206"/>
      <c r="IT2" s="206"/>
      <c r="IU2" s="206"/>
      <c r="IV2" s="206"/>
      <c r="IW2" s="206"/>
      <c r="IX2" s="206"/>
      <c r="IY2" s="206"/>
      <c r="IZ2" s="206"/>
      <c r="JA2" s="206"/>
      <c r="JB2" s="206"/>
      <c r="JC2" s="206"/>
      <c r="JD2" s="206"/>
      <c r="JE2" s="206"/>
      <c r="JF2" s="206"/>
      <c r="JG2" s="206"/>
      <c r="JH2" s="206"/>
      <c r="JI2" s="206"/>
      <c r="JJ2" s="206"/>
      <c r="JK2" s="206"/>
      <c r="JL2" s="206"/>
      <c r="JM2" s="206"/>
      <c r="JN2" s="206"/>
      <c r="JO2" s="206"/>
      <c r="JP2" s="206"/>
      <c r="JQ2" s="206"/>
      <c r="JR2" s="206"/>
    </row>
    <row r="3" spans="1:278" s="207" customFormat="1" ht="3" customHeight="1" x14ac:dyDescent="0.2">
      <c r="A3" s="208"/>
      <c r="B3" s="208"/>
      <c r="C3" s="209"/>
      <c r="D3" s="519"/>
      <c r="E3" s="519"/>
      <c r="F3" s="519"/>
      <c r="G3" s="519"/>
      <c r="H3" s="519"/>
      <c r="I3" s="519"/>
      <c r="J3" s="519"/>
      <c r="K3" s="519"/>
      <c r="L3" s="519"/>
      <c r="M3" s="519"/>
      <c r="N3" s="519"/>
      <c r="O3" s="519"/>
      <c r="P3" s="519"/>
      <c r="Q3" s="520"/>
      <c r="R3" s="516"/>
      <c r="S3" s="516"/>
      <c r="T3" s="51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c r="CG3" s="206"/>
      <c r="CH3" s="206"/>
      <c r="CI3" s="206"/>
      <c r="CJ3" s="206"/>
      <c r="CK3" s="206"/>
      <c r="CL3" s="206"/>
      <c r="CM3" s="206"/>
      <c r="CN3" s="206"/>
      <c r="CO3" s="206"/>
      <c r="CP3" s="206"/>
      <c r="CQ3" s="206"/>
      <c r="CR3" s="206"/>
      <c r="CS3" s="206"/>
      <c r="CT3" s="206"/>
      <c r="CU3" s="206"/>
      <c r="CV3" s="206"/>
      <c r="CW3" s="206"/>
      <c r="CX3" s="206"/>
      <c r="CY3" s="206"/>
      <c r="CZ3" s="206"/>
      <c r="DA3" s="206"/>
      <c r="DB3" s="206"/>
      <c r="DC3" s="206"/>
      <c r="DD3" s="206"/>
      <c r="DE3" s="206"/>
      <c r="DF3" s="206"/>
      <c r="DG3" s="206"/>
      <c r="DH3" s="206"/>
      <c r="DI3" s="206"/>
      <c r="DJ3" s="206"/>
      <c r="DK3" s="206"/>
      <c r="DL3" s="206"/>
      <c r="DM3" s="206"/>
      <c r="DN3" s="206"/>
      <c r="DO3" s="206"/>
      <c r="DP3" s="206"/>
      <c r="DQ3" s="206"/>
      <c r="DR3" s="206"/>
      <c r="DS3" s="206"/>
      <c r="DT3" s="206"/>
      <c r="DU3" s="206"/>
      <c r="DV3" s="206"/>
      <c r="DW3" s="206"/>
      <c r="DX3" s="206"/>
      <c r="DY3" s="206"/>
      <c r="DZ3" s="206"/>
      <c r="EA3" s="206"/>
      <c r="EB3" s="206"/>
      <c r="EC3" s="206"/>
      <c r="ED3" s="206"/>
      <c r="EE3" s="206"/>
      <c r="EF3" s="206"/>
      <c r="EG3" s="206"/>
      <c r="EH3" s="206"/>
      <c r="EI3" s="206"/>
      <c r="EJ3" s="206"/>
      <c r="EK3" s="206"/>
      <c r="EL3" s="206"/>
      <c r="EM3" s="206"/>
      <c r="EN3" s="206"/>
      <c r="EO3" s="206"/>
      <c r="EP3" s="206"/>
      <c r="EQ3" s="206"/>
      <c r="ER3" s="206"/>
      <c r="ES3" s="206"/>
      <c r="ET3" s="206"/>
      <c r="EU3" s="206"/>
      <c r="EV3" s="206"/>
      <c r="EW3" s="206"/>
      <c r="EX3" s="206"/>
      <c r="EY3" s="206"/>
      <c r="EZ3" s="206"/>
      <c r="FA3" s="206"/>
      <c r="FB3" s="206"/>
      <c r="FC3" s="206"/>
      <c r="FD3" s="206"/>
      <c r="FE3" s="206"/>
      <c r="FF3" s="206"/>
      <c r="FG3" s="206"/>
      <c r="FH3" s="206"/>
      <c r="FI3" s="206"/>
      <c r="FJ3" s="206"/>
      <c r="FK3" s="206"/>
      <c r="FL3" s="206"/>
      <c r="FM3" s="206"/>
      <c r="FN3" s="206"/>
      <c r="FO3" s="206"/>
      <c r="FP3" s="206"/>
      <c r="FQ3" s="206"/>
      <c r="FR3" s="206"/>
      <c r="FS3" s="206"/>
      <c r="FT3" s="206"/>
      <c r="FU3" s="206"/>
      <c r="FV3" s="206"/>
      <c r="FW3" s="206"/>
      <c r="FX3" s="206"/>
      <c r="FY3" s="206"/>
      <c r="FZ3" s="206"/>
      <c r="GA3" s="206"/>
      <c r="GB3" s="206"/>
      <c r="GC3" s="206"/>
      <c r="GD3" s="206"/>
      <c r="GE3" s="206"/>
      <c r="GF3" s="206"/>
      <c r="GG3" s="206"/>
      <c r="GH3" s="206"/>
      <c r="GI3" s="206"/>
      <c r="GJ3" s="206"/>
      <c r="GK3" s="206"/>
      <c r="GL3" s="206"/>
      <c r="GM3" s="206"/>
      <c r="GN3" s="206"/>
      <c r="GO3" s="206"/>
      <c r="GP3" s="206"/>
      <c r="GQ3" s="206"/>
      <c r="GR3" s="206"/>
      <c r="GS3" s="206"/>
      <c r="GT3" s="206"/>
      <c r="GU3" s="206"/>
      <c r="GV3" s="206"/>
      <c r="GW3" s="206"/>
      <c r="GX3" s="206"/>
      <c r="GY3" s="206"/>
      <c r="GZ3" s="206"/>
      <c r="HA3" s="206"/>
      <c r="HB3" s="206"/>
      <c r="HC3" s="206"/>
      <c r="HD3" s="206"/>
      <c r="HE3" s="206"/>
      <c r="HF3" s="206"/>
      <c r="HG3" s="206"/>
      <c r="HH3" s="206"/>
      <c r="HI3" s="206"/>
      <c r="HJ3" s="206"/>
      <c r="HK3" s="206"/>
      <c r="HL3" s="206"/>
      <c r="HM3" s="206"/>
      <c r="HN3" s="206"/>
      <c r="HO3" s="206"/>
      <c r="HP3" s="206"/>
      <c r="HQ3" s="206"/>
      <c r="HR3" s="206"/>
      <c r="HS3" s="206"/>
      <c r="HT3" s="206"/>
      <c r="HU3" s="206"/>
      <c r="HV3" s="206"/>
      <c r="HW3" s="206"/>
      <c r="HX3" s="206"/>
      <c r="HY3" s="206"/>
      <c r="HZ3" s="206"/>
      <c r="IA3" s="206"/>
      <c r="IB3" s="206"/>
      <c r="IC3" s="206"/>
      <c r="ID3" s="206"/>
      <c r="IE3" s="206"/>
      <c r="IF3" s="206"/>
      <c r="IG3" s="206"/>
      <c r="IH3" s="206"/>
      <c r="II3" s="206"/>
      <c r="IJ3" s="206"/>
      <c r="IK3" s="206"/>
      <c r="IL3" s="206"/>
      <c r="IM3" s="206"/>
      <c r="IN3" s="206"/>
      <c r="IO3" s="206"/>
      <c r="IP3" s="206"/>
      <c r="IQ3" s="206"/>
      <c r="IR3" s="206"/>
      <c r="IS3" s="206"/>
      <c r="IT3" s="206"/>
      <c r="IU3" s="206"/>
      <c r="IV3" s="206"/>
      <c r="IW3" s="206"/>
      <c r="IX3" s="206"/>
      <c r="IY3" s="206"/>
      <c r="IZ3" s="206"/>
      <c r="JA3" s="206"/>
      <c r="JB3" s="206"/>
      <c r="JC3" s="206"/>
      <c r="JD3" s="206"/>
      <c r="JE3" s="206"/>
      <c r="JF3" s="206"/>
      <c r="JG3" s="206"/>
      <c r="JH3" s="206"/>
      <c r="JI3" s="206"/>
      <c r="JJ3" s="206"/>
      <c r="JK3" s="206"/>
      <c r="JL3" s="206"/>
      <c r="JM3" s="206"/>
      <c r="JN3" s="206"/>
      <c r="JO3" s="206"/>
      <c r="JP3" s="206"/>
      <c r="JQ3" s="206"/>
      <c r="JR3" s="206"/>
    </row>
    <row r="4" spans="1:278" s="207" customFormat="1" ht="41.25" customHeight="1" x14ac:dyDescent="0.2">
      <c r="A4" s="506" t="s">
        <v>140</v>
      </c>
      <c r="B4" s="507"/>
      <c r="C4" s="508"/>
      <c r="D4" s="509" t="str">
        <f>'Mapa Final'!D4</f>
        <v>Gestión Tecnológica</v>
      </c>
      <c r="E4" s="510"/>
      <c r="F4" s="510"/>
      <c r="G4" s="510"/>
      <c r="H4" s="510"/>
      <c r="I4" s="510"/>
      <c r="J4" s="510"/>
      <c r="K4" s="510"/>
      <c r="L4" s="510"/>
      <c r="M4" s="510"/>
      <c r="N4" s="511"/>
      <c r="O4" s="512"/>
      <c r="P4" s="512"/>
      <c r="Q4" s="512"/>
      <c r="R4" s="210"/>
      <c r="S4" s="210"/>
      <c r="T4" s="210"/>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c r="CG4" s="206"/>
      <c r="CH4" s="206"/>
      <c r="CI4" s="206"/>
      <c r="CJ4" s="206"/>
      <c r="CK4" s="206"/>
      <c r="CL4" s="206"/>
      <c r="CM4" s="206"/>
      <c r="CN4" s="206"/>
      <c r="CO4" s="206"/>
      <c r="CP4" s="206"/>
      <c r="CQ4" s="206"/>
      <c r="CR4" s="206"/>
      <c r="CS4" s="206"/>
      <c r="CT4" s="206"/>
      <c r="CU4" s="206"/>
      <c r="CV4" s="206"/>
      <c r="CW4" s="206"/>
      <c r="CX4" s="206"/>
      <c r="CY4" s="206"/>
      <c r="CZ4" s="206"/>
      <c r="DA4" s="206"/>
      <c r="DB4" s="206"/>
      <c r="DC4" s="206"/>
      <c r="DD4" s="206"/>
      <c r="DE4" s="206"/>
      <c r="DF4" s="206"/>
      <c r="DG4" s="206"/>
      <c r="DH4" s="206"/>
      <c r="DI4" s="206"/>
      <c r="DJ4" s="206"/>
      <c r="DK4" s="206"/>
      <c r="DL4" s="206"/>
      <c r="DM4" s="206"/>
      <c r="DN4" s="206"/>
      <c r="DO4" s="206"/>
      <c r="DP4" s="206"/>
      <c r="DQ4" s="206"/>
      <c r="DR4" s="206"/>
      <c r="DS4" s="206"/>
      <c r="DT4" s="206"/>
      <c r="DU4" s="206"/>
      <c r="DV4" s="206"/>
      <c r="DW4" s="206"/>
      <c r="DX4" s="206"/>
      <c r="DY4" s="206"/>
      <c r="DZ4" s="206"/>
      <c r="EA4" s="206"/>
      <c r="EB4" s="206"/>
      <c r="EC4" s="206"/>
      <c r="ED4" s="206"/>
      <c r="EE4" s="206"/>
      <c r="EF4" s="206"/>
      <c r="EG4" s="206"/>
      <c r="EH4" s="206"/>
      <c r="EI4" s="206"/>
      <c r="EJ4" s="206"/>
      <c r="EK4" s="206"/>
      <c r="EL4" s="206"/>
      <c r="EM4" s="206"/>
      <c r="EN4" s="206"/>
      <c r="EO4" s="206"/>
      <c r="EP4" s="206"/>
      <c r="EQ4" s="206"/>
      <c r="ER4" s="206"/>
      <c r="ES4" s="206"/>
      <c r="ET4" s="206"/>
      <c r="EU4" s="206"/>
      <c r="EV4" s="206"/>
      <c r="EW4" s="206"/>
      <c r="EX4" s="206"/>
      <c r="EY4" s="206"/>
      <c r="EZ4" s="206"/>
      <c r="FA4" s="206"/>
      <c r="FB4" s="206"/>
      <c r="FC4" s="206"/>
      <c r="FD4" s="206"/>
      <c r="FE4" s="206"/>
      <c r="FF4" s="206"/>
      <c r="FG4" s="206"/>
      <c r="FH4" s="206"/>
      <c r="FI4" s="206"/>
      <c r="FJ4" s="206"/>
      <c r="FK4" s="206"/>
      <c r="FL4" s="206"/>
      <c r="FM4" s="206"/>
      <c r="FN4" s="206"/>
      <c r="FO4" s="206"/>
      <c r="FP4" s="206"/>
      <c r="FQ4" s="206"/>
      <c r="FR4" s="206"/>
      <c r="FS4" s="206"/>
      <c r="FT4" s="206"/>
      <c r="FU4" s="206"/>
      <c r="FV4" s="206"/>
      <c r="FW4" s="206"/>
      <c r="FX4" s="206"/>
      <c r="FY4" s="206"/>
      <c r="FZ4" s="206"/>
      <c r="GA4" s="206"/>
      <c r="GB4" s="206"/>
      <c r="GC4" s="206"/>
      <c r="GD4" s="206"/>
      <c r="GE4" s="206"/>
      <c r="GF4" s="206"/>
      <c r="GG4" s="206"/>
      <c r="GH4" s="206"/>
      <c r="GI4" s="206"/>
      <c r="GJ4" s="206"/>
      <c r="GK4" s="206"/>
      <c r="GL4" s="206"/>
      <c r="GM4" s="206"/>
      <c r="GN4" s="206"/>
      <c r="GO4" s="206"/>
      <c r="GP4" s="206"/>
      <c r="GQ4" s="206"/>
      <c r="GR4" s="206"/>
      <c r="GS4" s="206"/>
      <c r="GT4" s="206"/>
      <c r="GU4" s="206"/>
      <c r="GV4" s="206"/>
      <c r="GW4" s="206"/>
      <c r="GX4" s="206"/>
      <c r="GY4" s="206"/>
      <c r="GZ4" s="206"/>
      <c r="HA4" s="206"/>
      <c r="HB4" s="206"/>
      <c r="HC4" s="206"/>
      <c r="HD4" s="206"/>
      <c r="HE4" s="206"/>
      <c r="HF4" s="206"/>
      <c r="HG4" s="206"/>
      <c r="HH4" s="206"/>
      <c r="HI4" s="206"/>
      <c r="HJ4" s="206"/>
      <c r="HK4" s="206"/>
      <c r="HL4" s="206"/>
      <c r="HM4" s="206"/>
      <c r="HN4" s="206"/>
      <c r="HO4" s="206"/>
      <c r="HP4" s="206"/>
      <c r="HQ4" s="206"/>
      <c r="HR4" s="206"/>
      <c r="HS4" s="206"/>
      <c r="HT4" s="206"/>
      <c r="HU4" s="206"/>
      <c r="HV4" s="206"/>
      <c r="HW4" s="206"/>
      <c r="HX4" s="206"/>
      <c r="HY4" s="206"/>
      <c r="HZ4" s="206"/>
      <c r="IA4" s="206"/>
      <c r="IB4" s="206"/>
      <c r="IC4" s="206"/>
      <c r="ID4" s="206"/>
      <c r="IE4" s="206"/>
      <c r="IF4" s="206"/>
      <c r="IG4" s="206"/>
      <c r="IH4" s="206"/>
      <c r="II4" s="206"/>
      <c r="IJ4" s="206"/>
      <c r="IK4" s="206"/>
      <c r="IL4" s="206"/>
      <c r="IM4" s="206"/>
      <c r="IN4" s="206"/>
      <c r="IO4" s="206"/>
      <c r="IP4" s="206"/>
      <c r="IQ4" s="206"/>
      <c r="IR4" s="206"/>
      <c r="IS4" s="206"/>
      <c r="IT4" s="206"/>
      <c r="IU4" s="206"/>
      <c r="IV4" s="206"/>
      <c r="IW4" s="206"/>
      <c r="IX4" s="206"/>
      <c r="IY4" s="206"/>
      <c r="IZ4" s="206"/>
      <c r="JA4" s="206"/>
      <c r="JB4" s="206"/>
      <c r="JC4" s="206"/>
      <c r="JD4" s="206"/>
      <c r="JE4" s="206"/>
      <c r="JF4" s="206"/>
      <c r="JG4" s="206"/>
      <c r="JH4" s="206"/>
      <c r="JI4" s="206"/>
      <c r="JJ4" s="206"/>
      <c r="JK4" s="206"/>
      <c r="JL4" s="206"/>
      <c r="JM4" s="206"/>
      <c r="JN4" s="206"/>
      <c r="JO4" s="206"/>
      <c r="JP4" s="206"/>
      <c r="JQ4" s="206"/>
      <c r="JR4" s="206"/>
    </row>
    <row r="5" spans="1:278" s="207" customFormat="1" ht="52.5" customHeight="1" x14ac:dyDescent="0.2">
      <c r="A5" s="506" t="s">
        <v>142</v>
      </c>
      <c r="B5" s="507"/>
      <c r="C5" s="508"/>
      <c r="D5" s="513"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514"/>
      <c r="F5" s="514"/>
      <c r="G5" s="514"/>
      <c r="H5" s="514"/>
      <c r="I5" s="514"/>
      <c r="J5" s="514"/>
      <c r="K5" s="514"/>
      <c r="L5" s="514"/>
      <c r="M5" s="514"/>
      <c r="N5" s="515"/>
      <c r="O5" s="210"/>
      <c r="P5" s="210"/>
      <c r="Q5" s="210"/>
      <c r="R5" s="210"/>
      <c r="S5" s="210"/>
      <c r="T5" s="210"/>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206"/>
      <c r="BE5" s="206"/>
      <c r="BF5" s="206"/>
      <c r="BG5" s="206"/>
      <c r="BH5" s="206"/>
      <c r="BI5" s="206"/>
      <c r="BJ5" s="206"/>
      <c r="BK5" s="206"/>
      <c r="BL5" s="206"/>
      <c r="BM5" s="206"/>
      <c r="BN5" s="206"/>
      <c r="BO5" s="206"/>
      <c r="BP5" s="206"/>
      <c r="BQ5" s="206"/>
      <c r="BR5" s="206"/>
      <c r="BS5" s="206"/>
      <c r="BT5" s="206"/>
      <c r="BU5" s="206"/>
      <c r="BV5" s="206"/>
      <c r="BW5" s="206"/>
      <c r="BX5" s="206"/>
      <c r="BY5" s="206"/>
      <c r="BZ5" s="206"/>
      <c r="CA5" s="206"/>
      <c r="CB5" s="206"/>
      <c r="CC5" s="206"/>
      <c r="CD5" s="206"/>
      <c r="CE5" s="206"/>
      <c r="CF5" s="206"/>
      <c r="CG5" s="206"/>
      <c r="CH5" s="206"/>
      <c r="CI5" s="206"/>
      <c r="CJ5" s="206"/>
      <c r="CK5" s="206"/>
      <c r="CL5" s="206"/>
      <c r="CM5" s="206"/>
      <c r="CN5" s="206"/>
      <c r="CO5" s="206"/>
      <c r="CP5" s="206"/>
      <c r="CQ5" s="206"/>
      <c r="CR5" s="206"/>
      <c r="CS5" s="206"/>
      <c r="CT5" s="206"/>
      <c r="CU5" s="206"/>
      <c r="CV5" s="206"/>
      <c r="CW5" s="206"/>
      <c r="CX5" s="206"/>
      <c r="CY5" s="206"/>
      <c r="CZ5" s="206"/>
      <c r="DA5" s="206"/>
      <c r="DB5" s="206"/>
      <c r="DC5" s="206"/>
      <c r="DD5" s="206"/>
      <c r="DE5" s="206"/>
      <c r="DF5" s="206"/>
      <c r="DG5" s="206"/>
      <c r="DH5" s="206"/>
      <c r="DI5" s="206"/>
      <c r="DJ5" s="206"/>
      <c r="DK5" s="206"/>
      <c r="DL5" s="206"/>
      <c r="DM5" s="206"/>
      <c r="DN5" s="206"/>
      <c r="DO5" s="206"/>
      <c r="DP5" s="206"/>
      <c r="DQ5" s="206"/>
      <c r="DR5" s="206"/>
      <c r="DS5" s="206"/>
      <c r="DT5" s="206"/>
      <c r="DU5" s="206"/>
      <c r="DV5" s="206"/>
      <c r="DW5" s="206"/>
      <c r="DX5" s="206"/>
      <c r="DY5" s="206"/>
      <c r="DZ5" s="206"/>
      <c r="EA5" s="206"/>
      <c r="EB5" s="206"/>
      <c r="EC5" s="206"/>
      <c r="ED5" s="206"/>
      <c r="EE5" s="206"/>
      <c r="EF5" s="206"/>
      <c r="EG5" s="206"/>
      <c r="EH5" s="206"/>
      <c r="EI5" s="206"/>
      <c r="EJ5" s="206"/>
      <c r="EK5" s="206"/>
      <c r="EL5" s="206"/>
      <c r="EM5" s="206"/>
      <c r="EN5" s="206"/>
      <c r="EO5" s="206"/>
      <c r="EP5" s="206"/>
      <c r="EQ5" s="206"/>
      <c r="ER5" s="206"/>
      <c r="ES5" s="206"/>
      <c r="ET5" s="206"/>
      <c r="EU5" s="206"/>
      <c r="EV5" s="206"/>
      <c r="EW5" s="206"/>
      <c r="EX5" s="206"/>
      <c r="EY5" s="206"/>
      <c r="EZ5" s="206"/>
      <c r="FA5" s="206"/>
      <c r="FB5" s="206"/>
      <c r="FC5" s="206"/>
      <c r="FD5" s="206"/>
      <c r="FE5" s="206"/>
      <c r="FF5" s="206"/>
      <c r="FG5" s="206"/>
      <c r="FH5" s="206"/>
      <c r="FI5" s="206"/>
      <c r="FJ5" s="206"/>
      <c r="FK5" s="206"/>
      <c r="FL5" s="206"/>
      <c r="FM5" s="206"/>
      <c r="FN5" s="206"/>
      <c r="FO5" s="206"/>
      <c r="FP5" s="206"/>
      <c r="FQ5" s="206"/>
      <c r="FR5" s="206"/>
      <c r="FS5" s="206"/>
      <c r="FT5" s="206"/>
      <c r="FU5" s="206"/>
      <c r="FV5" s="206"/>
      <c r="FW5" s="206"/>
      <c r="FX5" s="206"/>
      <c r="FY5" s="206"/>
      <c r="FZ5" s="206"/>
      <c r="GA5" s="206"/>
      <c r="GB5" s="206"/>
      <c r="GC5" s="206"/>
      <c r="GD5" s="206"/>
      <c r="GE5" s="206"/>
      <c r="GF5" s="206"/>
      <c r="GG5" s="206"/>
      <c r="GH5" s="206"/>
      <c r="GI5" s="206"/>
      <c r="GJ5" s="206"/>
      <c r="GK5" s="206"/>
      <c r="GL5" s="206"/>
      <c r="GM5" s="206"/>
      <c r="GN5" s="206"/>
      <c r="GO5" s="206"/>
      <c r="GP5" s="206"/>
      <c r="GQ5" s="206"/>
      <c r="GR5" s="206"/>
      <c r="GS5" s="206"/>
      <c r="GT5" s="206"/>
      <c r="GU5" s="206"/>
      <c r="GV5" s="206"/>
      <c r="GW5" s="206"/>
      <c r="GX5" s="206"/>
      <c r="GY5" s="206"/>
      <c r="GZ5" s="206"/>
      <c r="HA5" s="206"/>
      <c r="HB5" s="206"/>
      <c r="HC5" s="206"/>
      <c r="HD5" s="206"/>
      <c r="HE5" s="206"/>
      <c r="HF5" s="206"/>
      <c r="HG5" s="206"/>
      <c r="HH5" s="206"/>
      <c r="HI5" s="206"/>
      <c r="HJ5" s="206"/>
      <c r="HK5" s="206"/>
      <c r="HL5" s="206"/>
      <c r="HM5" s="206"/>
      <c r="HN5" s="206"/>
      <c r="HO5" s="206"/>
      <c r="HP5" s="206"/>
      <c r="HQ5" s="206"/>
      <c r="HR5" s="206"/>
      <c r="HS5" s="206"/>
      <c r="HT5" s="206"/>
      <c r="HU5" s="206"/>
      <c r="HV5" s="206"/>
      <c r="HW5" s="206"/>
      <c r="HX5" s="206"/>
      <c r="HY5" s="206"/>
      <c r="HZ5" s="206"/>
      <c r="IA5" s="206"/>
      <c r="IB5" s="206"/>
      <c r="IC5" s="206"/>
      <c r="ID5" s="206"/>
      <c r="IE5" s="206"/>
      <c r="IF5" s="206"/>
      <c r="IG5" s="206"/>
      <c r="IH5" s="206"/>
      <c r="II5" s="206"/>
      <c r="IJ5" s="206"/>
      <c r="IK5" s="206"/>
      <c r="IL5" s="206"/>
      <c r="IM5" s="206"/>
      <c r="IN5" s="206"/>
      <c r="IO5" s="206"/>
      <c r="IP5" s="206"/>
      <c r="IQ5" s="206"/>
      <c r="IR5" s="206"/>
      <c r="IS5" s="206"/>
      <c r="IT5" s="206"/>
      <c r="IU5" s="206"/>
      <c r="IV5" s="206"/>
      <c r="IW5" s="206"/>
      <c r="IX5" s="206"/>
      <c r="IY5" s="206"/>
      <c r="IZ5" s="206"/>
      <c r="JA5" s="206"/>
      <c r="JB5" s="206"/>
      <c r="JC5" s="206"/>
      <c r="JD5" s="206"/>
      <c r="JE5" s="206"/>
      <c r="JF5" s="206"/>
      <c r="JG5" s="206"/>
      <c r="JH5" s="206"/>
      <c r="JI5" s="206"/>
      <c r="JJ5" s="206"/>
      <c r="JK5" s="206"/>
      <c r="JL5" s="206"/>
      <c r="JM5" s="206"/>
      <c r="JN5" s="206"/>
      <c r="JO5" s="206"/>
      <c r="JP5" s="206"/>
      <c r="JQ5" s="206"/>
      <c r="JR5" s="206"/>
    </row>
    <row r="6" spans="1:278" s="207" customFormat="1" ht="32.25" customHeight="1" thickBot="1" x14ac:dyDescent="0.25">
      <c r="A6" s="506" t="s">
        <v>143</v>
      </c>
      <c r="B6" s="507"/>
      <c r="C6" s="508"/>
      <c r="D6" s="513" t="str">
        <f>'Mapa Final'!D6</f>
        <v xml:space="preserve">Nivel Central </v>
      </c>
      <c r="E6" s="514"/>
      <c r="F6" s="514"/>
      <c r="G6" s="514"/>
      <c r="H6" s="514"/>
      <c r="I6" s="514"/>
      <c r="J6" s="514"/>
      <c r="K6" s="514"/>
      <c r="L6" s="514"/>
      <c r="M6" s="514"/>
      <c r="N6" s="515"/>
      <c r="O6" s="210"/>
      <c r="P6" s="210"/>
      <c r="Q6" s="210"/>
      <c r="R6" s="210"/>
      <c r="S6" s="210"/>
      <c r="T6" s="210"/>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206"/>
      <c r="BE6" s="206"/>
      <c r="BF6" s="206"/>
      <c r="BG6" s="206"/>
      <c r="BH6" s="206"/>
      <c r="BI6" s="206"/>
      <c r="BJ6" s="206"/>
      <c r="BK6" s="206"/>
      <c r="BL6" s="206"/>
      <c r="BM6" s="206"/>
      <c r="BN6" s="206"/>
      <c r="BO6" s="206"/>
      <c r="BP6" s="206"/>
      <c r="BQ6" s="206"/>
      <c r="BR6" s="206"/>
      <c r="BS6" s="206"/>
      <c r="BT6" s="206"/>
      <c r="BU6" s="206"/>
      <c r="BV6" s="206"/>
      <c r="BW6" s="206"/>
      <c r="BX6" s="206"/>
      <c r="BY6" s="206"/>
      <c r="BZ6" s="206"/>
      <c r="CA6" s="206"/>
      <c r="CB6" s="206"/>
      <c r="CC6" s="206"/>
      <c r="CD6" s="206"/>
      <c r="CE6" s="206"/>
      <c r="CF6" s="206"/>
      <c r="CG6" s="206"/>
      <c r="CH6" s="206"/>
      <c r="CI6" s="206"/>
      <c r="CJ6" s="206"/>
      <c r="CK6" s="206"/>
      <c r="CL6" s="206"/>
      <c r="CM6" s="206"/>
      <c r="CN6" s="206"/>
      <c r="CO6" s="206"/>
      <c r="CP6" s="206"/>
      <c r="CQ6" s="206"/>
      <c r="CR6" s="206"/>
      <c r="CS6" s="206"/>
      <c r="CT6" s="206"/>
      <c r="CU6" s="206"/>
      <c r="CV6" s="206"/>
      <c r="CW6" s="206"/>
      <c r="CX6" s="206"/>
      <c r="CY6" s="206"/>
      <c r="CZ6" s="206"/>
      <c r="DA6" s="206"/>
      <c r="DB6" s="206"/>
      <c r="DC6" s="206"/>
      <c r="DD6" s="206"/>
      <c r="DE6" s="206"/>
      <c r="DF6" s="206"/>
      <c r="DG6" s="206"/>
      <c r="DH6" s="206"/>
      <c r="DI6" s="206"/>
      <c r="DJ6" s="206"/>
      <c r="DK6" s="206"/>
      <c r="DL6" s="206"/>
      <c r="DM6" s="206"/>
      <c r="DN6" s="206"/>
      <c r="DO6" s="206"/>
      <c r="DP6" s="206"/>
      <c r="DQ6" s="206"/>
      <c r="DR6" s="206"/>
      <c r="DS6" s="206"/>
      <c r="DT6" s="206"/>
      <c r="DU6" s="206"/>
      <c r="DV6" s="206"/>
      <c r="DW6" s="206"/>
      <c r="DX6" s="206"/>
      <c r="DY6" s="206"/>
      <c r="DZ6" s="206"/>
      <c r="EA6" s="206"/>
      <c r="EB6" s="206"/>
      <c r="EC6" s="206"/>
      <c r="ED6" s="206"/>
      <c r="EE6" s="206"/>
      <c r="EF6" s="206"/>
      <c r="EG6" s="206"/>
      <c r="EH6" s="206"/>
      <c r="EI6" s="206"/>
      <c r="EJ6" s="206"/>
      <c r="EK6" s="206"/>
      <c r="EL6" s="206"/>
      <c r="EM6" s="206"/>
      <c r="EN6" s="206"/>
      <c r="EO6" s="206"/>
      <c r="EP6" s="206"/>
      <c r="EQ6" s="206"/>
      <c r="ER6" s="206"/>
      <c r="ES6" s="206"/>
      <c r="ET6" s="206"/>
      <c r="EU6" s="206"/>
      <c r="EV6" s="206"/>
      <c r="EW6" s="206"/>
      <c r="EX6" s="206"/>
      <c r="EY6" s="206"/>
      <c r="EZ6" s="206"/>
      <c r="FA6" s="206"/>
      <c r="FB6" s="206"/>
      <c r="FC6" s="206"/>
      <c r="FD6" s="206"/>
      <c r="FE6" s="206"/>
      <c r="FF6" s="206"/>
      <c r="FG6" s="206"/>
      <c r="FH6" s="206"/>
      <c r="FI6" s="206"/>
      <c r="FJ6" s="206"/>
      <c r="FK6" s="206"/>
      <c r="FL6" s="206"/>
      <c r="FM6" s="206"/>
      <c r="FN6" s="206"/>
      <c r="FO6" s="206"/>
      <c r="FP6" s="206"/>
      <c r="FQ6" s="206"/>
      <c r="FR6" s="206"/>
      <c r="FS6" s="206"/>
      <c r="FT6" s="206"/>
      <c r="FU6" s="206"/>
      <c r="FV6" s="206"/>
      <c r="FW6" s="206"/>
      <c r="FX6" s="206"/>
      <c r="FY6" s="206"/>
      <c r="FZ6" s="206"/>
      <c r="GA6" s="206"/>
      <c r="GB6" s="206"/>
      <c r="GC6" s="206"/>
      <c r="GD6" s="206"/>
      <c r="GE6" s="206"/>
      <c r="GF6" s="206"/>
      <c r="GG6" s="206"/>
      <c r="GH6" s="206"/>
      <c r="GI6" s="206"/>
      <c r="GJ6" s="206"/>
      <c r="GK6" s="206"/>
      <c r="GL6" s="206"/>
      <c r="GM6" s="206"/>
      <c r="GN6" s="206"/>
      <c r="GO6" s="206"/>
      <c r="GP6" s="206"/>
      <c r="GQ6" s="206"/>
      <c r="GR6" s="206"/>
      <c r="GS6" s="206"/>
      <c r="GT6" s="206"/>
      <c r="GU6" s="206"/>
      <c r="GV6" s="206"/>
      <c r="GW6" s="206"/>
      <c r="GX6" s="206"/>
      <c r="GY6" s="206"/>
      <c r="GZ6" s="206"/>
      <c r="HA6" s="206"/>
      <c r="HB6" s="206"/>
      <c r="HC6" s="206"/>
      <c r="HD6" s="206"/>
      <c r="HE6" s="206"/>
      <c r="HF6" s="206"/>
      <c r="HG6" s="206"/>
      <c r="HH6" s="206"/>
      <c r="HI6" s="206"/>
      <c r="HJ6" s="206"/>
      <c r="HK6" s="206"/>
      <c r="HL6" s="206"/>
      <c r="HM6" s="206"/>
      <c r="HN6" s="206"/>
      <c r="HO6" s="206"/>
      <c r="HP6" s="206"/>
      <c r="HQ6" s="206"/>
      <c r="HR6" s="206"/>
      <c r="HS6" s="206"/>
      <c r="HT6" s="206"/>
      <c r="HU6" s="206"/>
      <c r="HV6" s="206"/>
      <c r="HW6" s="206"/>
      <c r="HX6" s="206"/>
      <c r="HY6" s="206"/>
      <c r="HZ6" s="206"/>
      <c r="IA6" s="206"/>
      <c r="IB6" s="206"/>
      <c r="IC6" s="206"/>
      <c r="ID6" s="206"/>
      <c r="IE6" s="206"/>
      <c r="IF6" s="206"/>
      <c r="IG6" s="206"/>
      <c r="IH6" s="206"/>
      <c r="II6" s="206"/>
      <c r="IJ6" s="206"/>
      <c r="IK6" s="206"/>
      <c r="IL6" s="206"/>
      <c r="IM6" s="206"/>
      <c r="IN6" s="206"/>
      <c r="IO6" s="206"/>
      <c r="IP6" s="206"/>
      <c r="IQ6" s="206"/>
      <c r="IR6" s="206"/>
      <c r="IS6" s="206"/>
      <c r="IT6" s="206"/>
      <c r="IU6" s="206"/>
      <c r="IV6" s="206"/>
      <c r="IW6" s="206"/>
      <c r="IX6" s="206"/>
      <c r="IY6" s="206"/>
      <c r="IZ6" s="206"/>
      <c r="JA6" s="206"/>
      <c r="JB6" s="206"/>
      <c r="JC6" s="206"/>
      <c r="JD6" s="206"/>
      <c r="JE6" s="206"/>
      <c r="JF6" s="206"/>
      <c r="JG6" s="206"/>
      <c r="JH6" s="206"/>
      <c r="JI6" s="206"/>
      <c r="JJ6" s="206"/>
      <c r="JK6" s="206"/>
      <c r="JL6" s="206"/>
      <c r="JM6" s="206"/>
      <c r="JN6" s="206"/>
      <c r="JO6" s="206"/>
      <c r="JP6" s="206"/>
      <c r="JQ6" s="206"/>
      <c r="JR6" s="206"/>
    </row>
    <row r="7" spans="1:278" s="78" customFormat="1" ht="46.5" customHeight="1" thickTop="1" thickBot="1" x14ac:dyDescent="0.3">
      <c r="A7" s="403" t="s">
        <v>280</v>
      </c>
      <c r="B7" s="404"/>
      <c r="C7" s="404"/>
      <c r="D7" s="404"/>
      <c r="E7" s="404"/>
      <c r="F7" s="405"/>
      <c r="G7" s="85"/>
      <c r="H7" s="406" t="s">
        <v>281</v>
      </c>
      <c r="I7" s="406"/>
      <c r="J7" s="406"/>
      <c r="K7" s="406" t="s">
        <v>282</v>
      </c>
      <c r="L7" s="406"/>
      <c r="M7" s="406"/>
      <c r="N7" s="407" t="s">
        <v>283</v>
      </c>
      <c r="O7" s="416" t="s">
        <v>284</v>
      </c>
      <c r="P7" s="418" t="s">
        <v>285</v>
      </c>
      <c r="Q7" s="419"/>
      <c r="R7" s="418" t="s">
        <v>286</v>
      </c>
      <c r="S7" s="419"/>
      <c r="T7" s="420" t="s">
        <v>518</v>
      </c>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row>
    <row r="8" spans="1:278" s="79" customFormat="1" ht="60.95" customHeight="1" thickTop="1" thickBot="1" x14ac:dyDescent="0.3">
      <c r="A8" s="93" t="s">
        <v>27</v>
      </c>
      <c r="B8" s="93" t="s">
        <v>151</v>
      </c>
      <c r="C8" s="94" t="s">
        <v>92</v>
      </c>
      <c r="D8" s="86" t="s">
        <v>152</v>
      </c>
      <c r="E8" s="95" t="s">
        <v>96</v>
      </c>
      <c r="F8" s="95" t="s">
        <v>98</v>
      </c>
      <c r="G8" s="95" t="s">
        <v>100</v>
      </c>
      <c r="H8" s="87" t="s">
        <v>288</v>
      </c>
      <c r="I8" s="87" t="s">
        <v>289</v>
      </c>
      <c r="J8" s="87" t="s">
        <v>290</v>
      </c>
      <c r="K8" s="87" t="s">
        <v>288</v>
      </c>
      <c r="L8" s="87" t="s">
        <v>291</v>
      </c>
      <c r="M8" s="87" t="s">
        <v>290</v>
      </c>
      <c r="N8" s="407"/>
      <c r="O8" s="417"/>
      <c r="P8" s="88" t="s">
        <v>292</v>
      </c>
      <c r="Q8" s="88" t="s">
        <v>293</v>
      </c>
      <c r="R8" s="88" t="s">
        <v>294</v>
      </c>
      <c r="S8" s="88" t="s">
        <v>295</v>
      </c>
      <c r="T8" s="420"/>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278" s="211" customFormat="1" ht="10.5" customHeight="1" thickTop="1" thickBot="1" x14ac:dyDescent="0.25">
      <c r="A9" s="521"/>
      <c r="B9" s="522"/>
      <c r="C9" s="522"/>
      <c r="D9" s="522"/>
      <c r="E9" s="522"/>
      <c r="F9" s="522"/>
      <c r="G9" s="522"/>
      <c r="H9" s="522"/>
      <c r="I9" s="522"/>
      <c r="J9" s="522"/>
      <c r="K9" s="522"/>
      <c r="L9" s="522"/>
      <c r="M9" s="522"/>
      <c r="N9" s="522"/>
      <c r="T9" s="212"/>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3"/>
      <c r="AU9" s="213"/>
      <c r="AV9" s="213"/>
      <c r="AW9" s="213"/>
      <c r="AX9" s="213"/>
      <c r="AY9" s="213"/>
      <c r="AZ9" s="213"/>
      <c r="BA9" s="213"/>
      <c r="BB9" s="213"/>
      <c r="BC9" s="213"/>
      <c r="BD9" s="213"/>
      <c r="BE9" s="213"/>
      <c r="BF9" s="213"/>
      <c r="BG9" s="213"/>
      <c r="BH9" s="213"/>
      <c r="BI9" s="213"/>
      <c r="BJ9" s="213"/>
      <c r="BK9" s="213"/>
      <c r="BL9" s="213"/>
      <c r="BM9" s="213"/>
      <c r="BN9" s="213"/>
      <c r="BO9" s="213"/>
      <c r="BP9" s="213"/>
      <c r="BQ9" s="213"/>
      <c r="BR9" s="213"/>
      <c r="BS9" s="213"/>
      <c r="BT9" s="213"/>
      <c r="BU9" s="213"/>
      <c r="BV9" s="213"/>
      <c r="BW9" s="213"/>
      <c r="BX9" s="213"/>
      <c r="BY9" s="213"/>
      <c r="BZ9" s="213"/>
      <c r="CA9" s="213"/>
      <c r="CB9" s="213"/>
      <c r="CC9" s="213"/>
      <c r="CD9" s="213"/>
      <c r="CE9" s="213"/>
      <c r="CF9" s="213"/>
      <c r="CG9" s="213"/>
      <c r="CH9" s="213"/>
      <c r="CI9" s="213"/>
      <c r="CJ9" s="213"/>
      <c r="CK9" s="213"/>
      <c r="CL9" s="213"/>
      <c r="CM9" s="213"/>
      <c r="CN9" s="213"/>
      <c r="CO9" s="213"/>
      <c r="CP9" s="213"/>
      <c r="CQ9" s="213"/>
      <c r="CR9" s="213"/>
      <c r="CS9" s="213"/>
      <c r="CT9" s="213"/>
      <c r="CU9" s="213"/>
      <c r="CV9" s="213"/>
      <c r="CW9" s="213"/>
      <c r="CX9" s="213"/>
      <c r="CY9" s="213"/>
      <c r="CZ9" s="213"/>
      <c r="DA9" s="213"/>
      <c r="DB9" s="213"/>
      <c r="DC9" s="213"/>
      <c r="DD9" s="213"/>
      <c r="DE9" s="213"/>
      <c r="DF9" s="213"/>
      <c r="DG9" s="213"/>
      <c r="DH9" s="213"/>
      <c r="DI9" s="213"/>
      <c r="DJ9" s="213"/>
      <c r="DK9" s="213"/>
      <c r="DL9" s="213"/>
      <c r="DM9" s="213"/>
      <c r="DN9" s="213"/>
      <c r="DO9" s="213"/>
      <c r="DP9" s="213"/>
      <c r="DQ9" s="213"/>
      <c r="DR9" s="213"/>
      <c r="DS9" s="213"/>
      <c r="DT9" s="213"/>
      <c r="DU9" s="213"/>
      <c r="DV9" s="213"/>
      <c r="DW9" s="213"/>
      <c r="DX9" s="213"/>
      <c r="DY9" s="213"/>
      <c r="DZ9" s="213"/>
      <c r="EA9" s="213"/>
      <c r="EB9" s="213"/>
      <c r="EC9" s="213"/>
      <c r="ED9" s="213"/>
      <c r="EE9" s="213"/>
      <c r="EF9" s="213"/>
      <c r="EG9" s="213"/>
      <c r="EH9" s="213"/>
      <c r="EI9" s="213"/>
      <c r="EJ9" s="213"/>
      <c r="EK9" s="213"/>
      <c r="EL9" s="213"/>
      <c r="EM9" s="213"/>
      <c r="EN9" s="213"/>
      <c r="EO9" s="213"/>
      <c r="EP9" s="213"/>
      <c r="EQ9" s="213"/>
      <c r="ER9" s="213"/>
      <c r="ES9" s="213"/>
      <c r="ET9" s="213"/>
      <c r="EU9" s="213"/>
      <c r="EV9" s="213"/>
      <c r="EW9" s="213"/>
      <c r="EX9" s="213"/>
      <c r="EY9" s="213"/>
      <c r="EZ9" s="213"/>
      <c r="FA9" s="213"/>
      <c r="FB9" s="213"/>
      <c r="FC9" s="213"/>
      <c r="FD9" s="213"/>
      <c r="FE9" s="213"/>
      <c r="FF9" s="213"/>
      <c r="FG9" s="213"/>
      <c r="FH9" s="213"/>
      <c r="FI9" s="213"/>
      <c r="FJ9" s="213"/>
      <c r="FK9" s="213"/>
      <c r="FL9" s="213"/>
      <c r="FM9" s="213"/>
      <c r="FN9" s="213"/>
      <c r="FO9" s="213"/>
      <c r="FP9" s="213"/>
      <c r="FQ9" s="213"/>
      <c r="FR9" s="213"/>
      <c r="FS9" s="213"/>
      <c r="FT9" s="213"/>
    </row>
    <row r="10" spans="1:278" ht="15" customHeight="1" x14ac:dyDescent="0.2">
      <c r="A10" s="370">
        <f>'Mapa Final'!A10</f>
        <v>1</v>
      </c>
      <c r="B10" s="351" t="str">
        <f>'Mapa Final'!B10</f>
        <v>Interrupción del servicio de conectividad WAN - Nacional</v>
      </c>
      <c r="C10" s="373" t="str">
        <f>'Mapa Final'!C10</f>
        <v>Afectación en la Prestación del Servicio de Justicia</v>
      </c>
      <c r="D10" s="373" t="str">
        <f>'Mapa Final'!D10</f>
        <v>1. Fallas del operador de conectividad Nacional y sus aliados.
2. Saturación en los canales
3. Fluido Eléctrico</v>
      </c>
      <c r="E10" s="376" t="str">
        <f>'Mapa Final'!E10</f>
        <v>Imprevistos</v>
      </c>
      <c r="F10" s="376" t="str">
        <f>'Mapa Final'!F10</f>
        <v>Imprevistos de la prestación de los servicios de conectividad.</v>
      </c>
      <c r="G10" s="376" t="str">
        <f>'Mapa Final'!G10</f>
        <v>Daños Activos Fijos/Eventos Externos</v>
      </c>
      <c r="H10" s="379" t="str">
        <f>'Mapa Final'!I10</f>
        <v>Media</v>
      </c>
      <c r="I10" s="382" t="str">
        <f>'Mapa Final'!L10</f>
        <v>Moderado</v>
      </c>
      <c r="J10" s="361" t="str">
        <f>'Mapa Final'!N10</f>
        <v>Moderado</v>
      </c>
      <c r="K10" s="364" t="str">
        <f>'Mapa Final'!AA10</f>
        <v>Baja</v>
      </c>
      <c r="L10" s="364" t="str">
        <f>'Mapa Final'!AE10</f>
        <v>Moderado</v>
      </c>
      <c r="M10" s="367" t="str">
        <f>'Mapa Final'!AG10</f>
        <v>Moderado</v>
      </c>
      <c r="N10" s="364" t="str">
        <f>'Mapa Final'!AH10</f>
        <v>Evitar</v>
      </c>
      <c r="O10" s="496" t="s">
        <v>296</v>
      </c>
      <c r="P10" s="354" t="s">
        <v>297</v>
      </c>
      <c r="Q10" s="354" t="s">
        <v>298</v>
      </c>
      <c r="R10" s="357">
        <v>44651</v>
      </c>
      <c r="S10" s="357">
        <v>44742</v>
      </c>
      <c r="T10" s="496" t="s">
        <v>524</v>
      </c>
    </row>
    <row r="11" spans="1:278" ht="13.5" customHeight="1" x14ac:dyDescent="0.2">
      <c r="A11" s="371"/>
      <c r="B11" s="491"/>
      <c r="C11" s="374"/>
      <c r="D11" s="374"/>
      <c r="E11" s="377"/>
      <c r="F11" s="377"/>
      <c r="G11" s="377"/>
      <c r="H11" s="380"/>
      <c r="I11" s="383"/>
      <c r="J11" s="362"/>
      <c r="K11" s="365"/>
      <c r="L11" s="365"/>
      <c r="M11" s="368"/>
      <c r="N11" s="365"/>
      <c r="O11" s="500"/>
      <c r="P11" s="355"/>
      <c r="Q11" s="355"/>
      <c r="R11" s="355"/>
      <c r="S11" s="355"/>
      <c r="T11" s="497"/>
    </row>
    <row r="12" spans="1:278" ht="13.5" customHeight="1" x14ac:dyDescent="0.2">
      <c r="A12" s="371"/>
      <c r="B12" s="491"/>
      <c r="C12" s="374"/>
      <c r="D12" s="374"/>
      <c r="E12" s="377"/>
      <c r="F12" s="377"/>
      <c r="G12" s="377"/>
      <c r="H12" s="380"/>
      <c r="I12" s="383"/>
      <c r="J12" s="362"/>
      <c r="K12" s="365"/>
      <c r="L12" s="365"/>
      <c r="M12" s="368"/>
      <c r="N12" s="365"/>
      <c r="O12" s="500"/>
      <c r="P12" s="355"/>
      <c r="Q12" s="355"/>
      <c r="R12" s="355"/>
      <c r="S12" s="355"/>
      <c r="T12" s="497"/>
    </row>
    <row r="13" spans="1:278" ht="13.5" customHeight="1" x14ac:dyDescent="0.2">
      <c r="A13" s="371"/>
      <c r="B13" s="491"/>
      <c r="C13" s="374"/>
      <c r="D13" s="374"/>
      <c r="E13" s="377"/>
      <c r="F13" s="377"/>
      <c r="G13" s="377"/>
      <c r="H13" s="380"/>
      <c r="I13" s="383"/>
      <c r="J13" s="362"/>
      <c r="K13" s="365"/>
      <c r="L13" s="365"/>
      <c r="M13" s="368"/>
      <c r="N13" s="365"/>
      <c r="O13" s="500"/>
      <c r="P13" s="355"/>
      <c r="Q13" s="355"/>
      <c r="R13" s="355"/>
      <c r="S13" s="355"/>
      <c r="T13" s="497"/>
    </row>
    <row r="14" spans="1:278" ht="33.75" customHeight="1" thickBot="1" x14ac:dyDescent="0.25">
      <c r="A14" s="372"/>
      <c r="B14" s="492"/>
      <c r="C14" s="375"/>
      <c r="D14" s="375"/>
      <c r="E14" s="378"/>
      <c r="F14" s="378"/>
      <c r="G14" s="378"/>
      <c r="H14" s="381"/>
      <c r="I14" s="384"/>
      <c r="J14" s="363"/>
      <c r="K14" s="366"/>
      <c r="L14" s="366"/>
      <c r="M14" s="369"/>
      <c r="N14" s="366"/>
      <c r="O14" s="501"/>
      <c r="P14" s="356"/>
      <c r="Q14" s="356"/>
      <c r="R14" s="356"/>
      <c r="S14" s="356"/>
      <c r="T14" s="498"/>
    </row>
    <row r="15" spans="1:278" ht="15" customHeight="1" x14ac:dyDescent="0.2">
      <c r="A15" s="370">
        <f>'Mapa Final'!A15</f>
        <v>2</v>
      </c>
      <c r="B15" s="351" t="str">
        <f>'Mapa Final'!B15</f>
        <v>Incumplimiento Contractual</v>
      </c>
      <c r="C15" s="373" t="str">
        <f>'Mapa Final'!C15</f>
        <v>Incumplimiento de las metas establecidas</v>
      </c>
      <c r="D15" s="373" t="str">
        <f>'Mapa Final'!D15</f>
        <v>1. Cambios inesperados en el entorno de la ejecución del contrato.
2. Deficiencias en la ejecución por parte del contratista.
3. Incumplimiento por parte del contratista en los acuerdos de niveles de servicio.</v>
      </c>
      <c r="E15" s="376" t="str">
        <f>'Mapa Final'!E15</f>
        <v>Causa fortuita o de fuerza mayor, bajo patrimonio.</v>
      </c>
      <c r="F15" s="376" t="str">
        <f>'Mapa Final'!F15</f>
        <v>Posibilidad de incumplimiento de metas establecidas debido a que los bienes o servicios contratados se entreguen más allá del plazo de ejecución pactado, de manera incompleta, o en malas condiciones de calidad.</v>
      </c>
      <c r="G15" s="376" t="str">
        <f>'Mapa Final'!G15</f>
        <v>Ejecución y Administración de Procesos</v>
      </c>
      <c r="H15" s="379" t="str">
        <f>'Mapa Final'!I15</f>
        <v>Media</v>
      </c>
      <c r="I15" s="382" t="str">
        <f>'Mapa Final'!L15</f>
        <v>Moderado</v>
      </c>
      <c r="J15" s="361" t="str">
        <f>'Mapa Final'!N15</f>
        <v>Moderado</v>
      </c>
      <c r="K15" s="364" t="str">
        <f>'Mapa Final'!AA15</f>
        <v>Baja</v>
      </c>
      <c r="L15" s="364" t="str">
        <f>'Mapa Final'!AE15</f>
        <v>Moderado</v>
      </c>
      <c r="M15" s="367" t="str">
        <f>'Mapa Final'!AG15</f>
        <v>Moderado</v>
      </c>
      <c r="N15" s="364" t="str">
        <f>'Mapa Final'!AH15</f>
        <v>Evitar</v>
      </c>
      <c r="O15" s="496" t="s">
        <v>299</v>
      </c>
      <c r="P15" s="354" t="s">
        <v>297</v>
      </c>
      <c r="Q15" s="354" t="s">
        <v>298</v>
      </c>
      <c r="R15" s="357">
        <v>44651</v>
      </c>
      <c r="S15" s="357">
        <v>44742</v>
      </c>
      <c r="T15" s="496" t="s">
        <v>525</v>
      </c>
    </row>
    <row r="16" spans="1:278" ht="13.5" customHeight="1" x14ac:dyDescent="0.2">
      <c r="A16" s="371"/>
      <c r="B16" s="491"/>
      <c r="C16" s="374"/>
      <c r="D16" s="374"/>
      <c r="E16" s="377"/>
      <c r="F16" s="377"/>
      <c r="G16" s="377"/>
      <c r="H16" s="380"/>
      <c r="I16" s="383"/>
      <c r="J16" s="362"/>
      <c r="K16" s="365"/>
      <c r="L16" s="365"/>
      <c r="M16" s="368"/>
      <c r="N16" s="365"/>
      <c r="O16" s="497"/>
      <c r="P16" s="355"/>
      <c r="Q16" s="355"/>
      <c r="R16" s="355"/>
      <c r="S16" s="355"/>
      <c r="T16" s="497"/>
    </row>
    <row r="17" spans="1:20" ht="13.5" customHeight="1" x14ac:dyDescent="0.2">
      <c r="A17" s="371"/>
      <c r="B17" s="491"/>
      <c r="C17" s="374"/>
      <c r="D17" s="374"/>
      <c r="E17" s="377"/>
      <c r="F17" s="377"/>
      <c r="G17" s="377"/>
      <c r="H17" s="380"/>
      <c r="I17" s="383"/>
      <c r="J17" s="362"/>
      <c r="K17" s="365"/>
      <c r="L17" s="365"/>
      <c r="M17" s="368"/>
      <c r="N17" s="365"/>
      <c r="O17" s="497"/>
      <c r="P17" s="355"/>
      <c r="Q17" s="355"/>
      <c r="R17" s="355"/>
      <c r="S17" s="355"/>
      <c r="T17" s="497"/>
    </row>
    <row r="18" spans="1:20" ht="13.5" customHeight="1" x14ac:dyDescent="0.2">
      <c r="A18" s="371"/>
      <c r="B18" s="491"/>
      <c r="C18" s="374"/>
      <c r="D18" s="374"/>
      <c r="E18" s="377"/>
      <c r="F18" s="377"/>
      <c r="G18" s="377"/>
      <c r="H18" s="380"/>
      <c r="I18" s="383"/>
      <c r="J18" s="362"/>
      <c r="K18" s="365"/>
      <c r="L18" s="365"/>
      <c r="M18" s="368"/>
      <c r="N18" s="365"/>
      <c r="O18" s="497"/>
      <c r="P18" s="355"/>
      <c r="Q18" s="355"/>
      <c r="R18" s="355"/>
      <c r="S18" s="355"/>
      <c r="T18" s="497"/>
    </row>
    <row r="19" spans="1:20" ht="92.25" customHeight="1" thickBot="1" x14ac:dyDescent="0.25">
      <c r="A19" s="372"/>
      <c r="B19" s="492"/>
      <c r="C19" s="375"/>
      <c r="D19" s="375"/>
      <c r="E19" s="378"/>
      <c r="F19" s="378"/>
      <c r="G19" s="378"/>
      <c r="H19" s="381"/>
      <c r="I19" s="384"/>
      <c r="J19" s="363"/>
      <c r="K19" s="366"/>
      <c r="L19" s="366"/>
      <c r="M19" s="369"/>
      <c r="N19" s="366"/>
      <c r="O19" s="498"/>
      <c r="P19" s="356"/>
      <c r="Q19" s="356"/>
      <c r="R19" s="356"/>
      <c r="S19" s="356"/>
      <c r="T19" s="498"/>
    </row>
    <row r="20" spans="1:20" x14ac:dyDescent="0.2">
      <c r="A20" s="370">
        <f>'Mapa Final'!A20</f>
        <v>3</v>
      </c>
      <c r="B20" s="351" t="str">
        <f>'Mapa Final'!B20</f>
        <v>Demora en el tratamiento y aprobación de las contrataciones previstas en el plan de inversión.</v>
      </c>
      <c r="C20" s="373" t="str">
        <f>'Mapa Final'!C20</f>
        <v>Incumplimiento de las metas establecidas</v>
      </c>
      <c r="D20" s="373"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
6. Asignación tardía de recursos.</v>
      </c>
      <c r="E20" s="376" t="str">
        <f>'Mapa Final'!E20</f>
        <v>Postergación en los trámites para la aprobación de las actividades definidas en el Plan de Inversión anual.</v>
      </c>
      <c r="F20" s="376" t="str">
        <f>'Mapa Final'!F20</f>
        <v>Postergación o negación en el trámite asociado con la autorización y aprobación de las actividades definidas Plan de Inversión anual.</v>
      </c>
      <c r="G20" s="376" t="str">
        <f>'Mapa Final'!G20</f>
        <v>Ejecución y Administración de Procesos</v>
      </c>
      <c r="H20" s="379" t="str">
        <f>'Mapa Final'!I20</f>
        <v>Baja</v>
      </c>
      <c r="I20" s="382" t="str">
        <f>'Mapa Final'!L20</f>
        <v>Moderado</v>
      </c>
      <c r="J20" s="361" t="str">
        <f>'Mapa Final'!N20</f>
        <v>Moderado</v>
      </c>
      <c r="K20" s="364" t="str">
        <f>'Mapa Final'!AA20</f>
        <v>Baja</v>
      </c>
      <c r="L20" s="364" t="str">
        <f>'Mapa Final'!AE20</f>
        <v>Moderado</v>
      </c>
      <c r="M20" s="367" t="str">
        <f>'Mapa Final'!AG20</f>
        <v>Moderado</v>
      </c>
      <c r="N20" s="364" t="str">
        <f>'Mapa Final'!AH20</f>
        <v>Reducir(mitigar)</v>
      </c>
      <c r="O20" s="496" t="s">
        <v>300</v>
      </c>
      <c r="P20" s="354" t="s">
        <v>297</v>
      </c>
      <c r="Q20" s="354" t="s">
        <v>298</v>
      </c>
      <c r="R20" s="357">
        <v>44651</v>
      </c>
      <c r="S20" s="357">
        <v>44742</v>
      </c>
      <c r="T20" s="496" t="s">
        <v>524</v>
      </c>
    </row>
    <row r="21" spans="1:20" x14ac:dyDescent="0.2">
      <c r="A21" s="371"/>
      <c r="B21" s="491"/>
      <c r="C21" s="374"/>
      <c r="D21" s="374"/>
      <c r="E21" s="377"/>
      <c r="F21" s="377"/>
      <c r="G21" s="377"/>
      <c r="H21" s="380"/>
      <c r="I21" s="383"/>
      <c r="J21" s="362"/>
      <c r="K21" s="365"/>
      <c r="L21" s="365"/>
      <c r="M21" s="368"/>
      <c r="N21" s="365"/>
      <c r="O21" s="497"/>
      <c r="P21" s="355"/>
      <c r="Q21" s="355"/>
      <c r="R21" s="355"/>
      <c r="S21" s="355"/>
      <c r="T21" s="497"/>
    </row>
    <row r="22" spans="1:20" x14ac:dyDescent="0.2">
      <c r="A22" s="371"/>
      <c r="B22" s="491"/>
      <c r="C22" s="374"/>
      <c r="D22" s="374"/>
      <c r="E22" s="377"/>
      <c r="F22" s="377"/>
      <c r="G22" s="377"/>
      <c r="H22" s="380"/>
      <c r="I22" s="383"/>
      <c r="J22" s="362"/>
      <c r="K22" s="365"/>
      <c r="L22" s="365"/>
      <c r="M22" s="368"/>
      <c r="N22" s="365"/>
      <c r="O22" s="497"/>
      <c r="P22" s="355"/>
      <c r="Q22" s="355"/>
      <c r="R22" s="355"/>
      <c r="S22" s="355"/>
      <c r="T22" s="497"/>
    </row>
    <row r="23" spans="1:20" x14ac:dyDescent="0.2">
      <c r="A23" s="371"/>
      <c r="B23" s="491"/>
      <c r="C23" s="374"/>
      <c r="D23" s="374"/>
      <c r="E23" s="377"/>
      <c r="F23" s="377"/>
      <c r="G23" s="377"/>
      <c r="H23" s="380"/>
      <c r="I23" s="383"/>
      <c r="J23" s="362"/>
      <c r="K23" s="365"/>
      <c r="L23" s="365"/>
      <c r="M23" s="368"/>
      <c r="N23" s="365"/>
      <c r="O23" s="497"/>
      <c r="P23" s="355"/>
      <c r="Q23" s="355"/>
      <c r="R23" s="355"/>
      <c r="S23" s="355"/>
      <c r="T23" s="497"/>
    </row>
    <row r="24" spans="1:20" ht="111.75" customHeight="1" thickBot="1" x14ac:dyDescent="0.25">
      <c r="A24" s="372"/>
      <c r="B24" s="492"/>
      <c r="C24" s="375"/>
      <c r="D24" s="375"/>
      <c r="E24" s="378"/>
      <c r="F24" s="378"/>
      <c r="G24" s="378"/>
      <c r="H24" s="381"/>
      <c r="I24" s="384"/>
      <c r="J24" s="363"/>
      <c r="K24" s="366"/>
      <c r="L24" s="366"/>
      <c r="M24" s="369"/>
      <c r="N24" s="366"/>
      <c r="O24" s="498"/>
      <c r="P24" s="356"/>
      <c r="Q24" s="356"/>
      <c r="R24" s="356"/>
      <c r="S24" s="356"/>
      <c r="T24" s="498"/>
    </row>
    <row r="25" spans="1:20" x14ac:dyDescent="0.2">
      <c r="A25" s="370">
        <f>'Mapa Final'!A25</f>
        <v>4</v>
      </c>
      <c r="B25" s="351" t="str">
        <f>'Mapa Final'!B25</f>
        <v>Corrupción</v>
      </c>
      <c r="C25" s="373" t="str">
        <f>'Mapa Final'!C25</f>
        <v>Reputacional(Corrupción)</v>
      </c>
      <c r="D25" s="493" t="str">
        <f>'Mapa Final'!D25</f>
        <v xml:space="preserve">1.Insuficientes programas de capacitación para la toma de conciencia debido al desconocimiento de la ley anti 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25" s="376" t="str">
        <f>'Mapa Final'!E25</f>
        <v xml:space="preserve">Carencia de transparencia, ética y valores . </v>
      </c>
      <c r="F25" s="376" t="str">
        <f>'Mapa Final'!F25</f>
        <v xml:space="preserve">Posibilidad de actos indebidos de  los servidores judiciales debido a  la carencia en transparencia, ética y valores </v>
      </c>
      <c r="G25" s="376" t="str">
        <f>'Mapa Final'!G25</f>
        <v>Fraude Interno</v>
      </c>
      <c r="H25" s="379" t="str">
        <f>'Mapa Final'!I25</f>
        <v>Media</v>
      </c>
      <c r="I25" s="382" t="str">
        <f>'Mapa Final'!L25</f>
        <v>Mayor</v>
      </c>
      <c r="J25" s="361" t="str">
        <f>'Mapa Final'!N25</f>
        <v xml:space="preserve">Alto </v>
      </c>
      <c r="K25" s="364" t="str">
        <f>'Mapa Final'!AA25</f>
        <v>Baja</v>
      </c>
      <c r="L25" s="364" t="str">
        <f>'Mapa Final'!AE25</f>
        <v>Mayor</v>
      </c>
      <c r="M25" s="367" t="str">
        <f>'Mapa Final'!AG25</f>
        <v xml:space="preserve">Alto </v>
      </c>
      <c r="N25" s="364" t="str">
        <f>'Mapa Final'!AH25</f>
        <v>Evitar</v>
      </c>
      <c r="O25" s="496" t="s">
        <v>301</v>
      </c>
      <c r="P25" s="354" t="s">
        <v>297</v>
      </c>
      <c r="Q25" s="354" t="s">
        <v>298</v>
      </c>
      <c r="R25" s="357">
        <v>44651</v>
      </c>
      <c r="S25" s="357">
        <v>44742</v>
      </c>
      <c r="T25" s="496" t="s">
        <v>526</v>
      </c>
    </row>
    <row r="26" spans="1:20" x14ac:dyDescent="0.2">
      <c r="A26" s="371"/>
      <c r="B26" s="491"/>
      <c r="C26" s="374"/>
      <c r="D26" s="494"/>
      <c r="E26" s="377"/>
      <c r="F26" s="377"/>
      <c r="G26" s="377"/>
      <c r="H26" s="380"/>
      <c r="I26" s="383"/>
      <c r="J26" s="362"/>
      <c r="K26" s="365"/>
      <c r="L26" s="365"/>
      <c r="M26" s="368"/>
      <c r="N26" s="365"/>
      <c r="O26" s="497"/>
      <c r="P26" s="355"/>
      <c r="Q26" s="355"/>
      <c r="R26" s="355"/>
      <c r="S26" s="355"/>
      <c r="T26" s="500"/>
    </row>
    <row r="27" spans="1:20" x14ac:dyDescent="0.2">
      <c r="A27" s="371"/>
      <c r="B27" s="491"/>
      <c r="C27" s="374"/>
      <c r="D27" s="494"/>
      <c r="E27" s="377"/>
      <c r="F27" s="377"/>
      <c r="G27" s="377"/>
      <c r="H27" s="380"/>
      <c r="I27" s="383"/>
      <c r="J27" s="362"/>
      <c r="K27" s="365"/>
      <c r="L27" s="365"/>
      <c r="M27" s="368"/>
      <c r="N27" s="365"/>
      <c r="O27" s="497"/>
      <c r="P27" s="355"/>
      <c r="Q27" s="355"/>
      <c r="R27" s="355"/>
      <c r="S27" s="355"/>
      <c r="T27" s="500"/>
    </row>
    <row r="28" spans="1:20" x14ac:dyDescent="0.2">
      <c r="A28" s="371"/>
      <c r="B28" s="491"/>
      <c r="C28" s="374"/>
      <c r="D28" s="494"/>
      <c r="E28" s="377"/>
      <c r="F28" s="377"/>
      <c r="G28" s="377"/>
      <c r="H28" s="380"/>
      <c r="I28" s="383"/>
      <c r="J28" s="362"/>
      <c r="K28" s="365"/>
      <c r="L28" s="365"/>
      <c r="M28" s="368"/>
      <c r="N28" s="365"/>
      <c r="O28" s="497"/>
      <c r="P28" s="355"/>
      <c r="Q28" s="355"/>
      <c r="R28" s="355"/>
      <c r="S28" s="355"/>
      <c r="T28" s="500"/>
    </row>
    <row r="29" spans="1:20" ht="79.5" customHeight="1" thickBot="1" x14ac:dyDescent="0.25">
      <c r="A29" s="372"/>
      <c r="B29" s="492"/>
      <c r="C29" s="375"/>
      <c r="D29" s="495"/>
      <c r="E29" s="378"/>
      <c r="F29" s="378"/>
      <c r="G29" s="378"/>
      <c r="H29" s="381"/>
      <c r="I29" s="384"/>
      <c r="J29" s="363"/>
      <c r="K29" s="366"/>
      <c r="L29" s="366"/>
      <c r="M29" s="369"/>
      <c r="N29" s="366"/>
      <c r="O29" s="498"/>
      <c r="P29" s="356"/>
      <c r="Q29" s="356"/>
      <c r="R29" s="356"/>
      <c r="S29" s="356"/>
      <c r="T29" s="501"/>
    </row>
    <row r="30" spans="1:20" x14ac:dyDescent="0.2">
      <c r="A30" s="370">
        <f>'Mapa Final'!A30</f>
        <v>5</v>
      </c>
      <c r="B30" s="351" t="str">
        <f>'Mapa Final'!B30</f>
        <v>Interrupción o demora en el Servicio Público de Administrar  Justicia.</v>
      </c>
      <c r="C30" s="373" t="str">
        <f>'Mapa Final'!C30</f>
        <v>Afectación en la Prestación del Servicio de Justicia</v>
      </c>
      <c r="D30" s="373" t="str">
        <f>'Mapa Final'!D30</f>
        <v>1. Paros que afecten la prestación del servicio.  
2. Huelgas, protestas ciudadanas.
3. Disturbios o hechos violentos.
4.Pandemia.
5.Emergencias Ambientales.</v>
      </c>
      <c r="E30" s="376" t="str">
        <f>'Mapa Final'!E30</f>
        <v>Suceso de fuerza mayor que imposibilitan la gestión judicial</v>
      </c>
      <c r="F30" s="376" t="str">
        <f>'Mapa Final'!F30</f>
        <v>Posibilidad de  afectación en la Prestación del Servicio de Justicia debido a un suceso de fuerza mayor que imposibilita la gestión judicial</v>
      </c>
      <c r="G30" s="376" t="str">
        <f>'Mapa Final'!G30</f>
        <v>Usuarios, productos y prácticas organizacionales</v>
      </c>
      <c r="H30" s="379" t="str">
        <f>'Mapa Final'!I30</f>
        <v>Media</v>
      </c>
      <c r="I30" s="382" t="str">
        <f>'Mapa Final'!L30</f>
        <v>Moderado</v>
      </c>
      <c r="J30" s="361" t="str">
        <f>'Mapa Final'!N30</f>
        <v>Moderado</v>
      </c>
      <c r="K30" s="364" t="str">
        <f>'Mapa Final'!AA30</f>
        <v>Baja</v>
      </c>
      <c r="L30" s="364" t="str">
        <f>'Mapa Final'!AE30</f>
        <v>Moderado</v>
      </c>
      <c r="M30" s="367" t="str">
        <f>'Mapa Final'!AG30</f>
        <v>Moderado</v>
      </c>
      <c r="N30" s="364" t="str">
        <f>'Mapa Final'!AH30</f>
        <v>Reducir(mitigar)</v>
      </c>
      <c r="O30" s="496" t="s">
        <v>302</v>
      </c>
      <c r="P30" s="354" t="s">
        <v>297</v>
      </c>
      <c r="Q30" s="354" t="s">
        <v>298</v>
      </c>
      <c r="R30" s="357">
        <v>44651</v>
      </c>
      <c r="S30" s="357">
        <v>44742</v>
      </c>
      <c r="T30" s="496" t="s">
        <v>527</v>
      </c>
    </row>
    <row r="31" spans="1:20" x14ac:dyDescent="0.2">
      <c r="A31" s="371"/>
      <c r="B31" s="491"/>
      <c r="C31" s="374"/>
      <c r="D31" s="374"/>
      <c r="E31" s="377"/>
      <c r="F31" s="377"/>
      <c r="G31" s="377"/>
      <c r="H31" s="380"/>
      <c r="I31" s="383"/>
      <c r="J31" s="362"/>
      <c r="K31" s="365"/>
      <c r="L31" s="365"/>
      <c r="M31" s="368"/>
      <c r="N31" s="365"/>
      <c r="O31" s="500"/>
      <c r="P31" s="355"/>
      <c r="Q31" s="355"/>
      <c r="R31" s="355"/>
      <c r="S31" s="355"/>
      <c r="T31" s="497"/>
    </row>
    <row r="32" spans="1:20" x14ac:dyDescent="0.2">
      <c r="A32" s="371"/>
      <c r="B32" s="491"/>
      <c r="C32" s="374"/>
      <c r="D32" s="374"/>
      <c r="E32" s="377"/>
      <c r="F32" s="377"/>
      <c r="G32" s="377"/>
      <c r="H32" s="380"/>
      <c r="I32" s="383"/>
      <c r="J32" s="362"/>
      <c r="K32" s="365"/>
      <c r="L32" s="365"/>
      <c r="M32" s="368"/>
      <c r="N32" s="365"/>
      <c r="O32" s="500"/>
      <c r="P32" s="355"/>
      <c r="Q32" s="355"/>
      <c r="R32" s="355"/>
      <c r="S32" s="355"/>
      <c r="T32" s="497"/>
    </row>
    <row r="33" spans="1:20" x14ac:dyDescent="0.2">
      <c r="A33" s="371"/>
      <c r="B33" s="491"/>
      <c r="C33" s="374"/>
      <c r="D33" s="374"/>
      <c r="E33" s="377"/>
      <c r="F33" s="377"/>
      <c r="G33" s="377"/>
      <c r="H33" s="380"/>
      <c r="I33" s="383"/>
      <c r="J33" s="362"/>
      <c r="K33" s="365"/>
      <c r="L33" s="365"/>
      <c r="M33" s="368"/>
      <c r="N33" s="365"/>
      <c r="O33" s="500"/>
      <c r="P33" s="355"/>
      <c r="Q33" s="355"/>
      <c r="R33" s="355"/>
      <c r="S33" s="355"/>
      <c r="T33" s="497"/>
    </row>
    <row r="34" spans="1:20" ht="42.75" customHeight="1" thickBot="1" x14ac:dyDescent="0.25">
      <c r="A34" s="372"/>
      <c r="B34" s="492"/>
      <c r="C34" s="375"/>
      <c r="D34" s="375"/>
      <c r="E34" s="378"/>
      <c r="F34" s="378"/>
      <c r="G34" s="378"/>
      <c r="H34" s="381"/>
      <c r="I34" s="384"/>
      <c r="J34" s="363"/>
      <c r="K34" s="366"/>
      <c r="L34" s="366"/>
      <c r="M34" s="369"/>
      <c r="N34" s="366"/>
      <c r="O34" s="501"/>
      <c r="P34" s="356"/>
      <c r="Q34" s="356"/>
      <c r="R34" s="356"/>
      <c r="S34" s="356"/>
      <c r="T34" s="498"/>
    </row>
    <row r="35" spans="1:20" x14ac:dyDescent="0.2">
      <c r="A35" s="370">
        <f>'Mapa Final'!A35</f>
        <v>6</v>
      </c>
      <c r="B35" s="351" t="str">
        <f>'Mapa Final'!B35</f>
        <v>Impacto negativo sobre el medio ambiente.</v>
      </c>
      <c r="C35" s="373" t="str">
        <f>'Mapa Final'!C35</f>
        <v xml:space="preserve"> Afectación Ambiental</v>
      </c>
      <c r="D35" s="373"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76" t="str">
        <f>'Mapa Final'!E35</f>
        <v>Desconocimiento de los lineamientos ambientales y normatividad  ambiental vigente</v>
      </c>
      <c r="F35" s="376" t="str">
        <f>'Mapa Final'!F35</f>
        <v>Posibilidad de afectación ambiental debido al desconocimiento de las lineamientos ambientales y normatividad ambiental vigente</v>
      </c>
      <c r="G35" s="376" t="str">
        <f>'Mapa Final'!G35</f>
        <v>Eventos Ambientales Internos</v>
      </c>
      <c r="H35" s="379" t="str">
        <f>'Mapa Final'!I35</f>
        <v>Media</v>
      </c>
      <c r="I35" s="382" t="str">
        <f>'Mapa Final'!L35</f>
        <v>Moderado</v>
      </c>
      <c r="J35" s="361" t="str">
        <f>'Mapa Final'!N35</f>
        <v>Moderado</v>
      </c>
      <c r="K35" s="364" t="str">
        <f>'Mapa Final'!AA35</f>
        <v>Baja</v>
      </c>
      <c r="L35" s="364" t="str">
        <f>'Mapa Final'!AE35</f>
        <v>Moderado</v>
      </c>
      <c r="M35" s="367" t="str">
        <f>'Mapa Final'!AG35</f>
        <v>Moderado</v>
      </c>
      <c r="N35" s="364" t="str">
        <f>'Mapa Final'!AH35</f>
        <v>Reducir(mitigar)</v>
      </c>
      <c r="O35" s="496" t="s">
        <v>303</v>
      </c>
      <c r="P35" s="354" t="s">
        <v>297</v>
      </c>
      <c r="Q35" s="354" t="s">
        <v>298</v>
      </c>
      <c r="R35" s="357">
        <v>44651</v>
      </c>
      <c r="S35" s="357">
        <v>44742</v>
      </c>
      <c r="T35" s="499" t="s">
        <v>524</v>
      </c>
    </row>
    <row r="36" spans="1:20" x14ac:dyDescent="0.2">
      <c r="A36" s="371"/>
      <c r="B36" s="491"/>
      <c r="C36" s="374"/>
      <c r="D36" s="374"/>
      <c r="E36" s="377"/>
      <c r="F36" s="377"/>
      <c r="G36" s="377"/>
      <c r="H36" s="380"/>
      <c r="I36" s="383"/>
      <c r="J36" s="362"/>
      <c r="K36" s="365"/>
      <c r="L36" s="365"/>
      <c r="M36" s="368"/>
      <c r="N36" s="365"/>
      <c r="O36" s="497"/>
      <c r="P36" s="355"/>
      <c r="Q36" s="355"/>
      <c r="R36" s="355"/>
      <c r="S36" s="355"/>
      <c r="T36" s="500"/>
    </row>
    <row r="37" spans="1:20" x14ac:dyDescent="0.2">
      <c r="A37" s="371"/>
      <c r="B37" s="491"/>
      <c r="C37" s="374"/>
      <c r="D37" s="374"/>
      <c r="E37" s="377"/>
      <c r="F37" s="377"/>
      <c r="G37" s="377"/>
      <c r="H37" s="380"/>
      <c r="I37" s="383"/>
      <c r="J37" s="362"/>
      <c r="K37" s="365"/>
      <c r="L37" s="365"/>
      <c r="M37" s="368"/>
      <c r="N37" s="365"/>
      <c r="O37" s="497"/>
      <c r="P37" s="355"/>
      <c r="Q37" s="355"/>
      <c r="R37" s="355"/>
      <c r="S37" s="355"/>
      <c r="T37" s="500"/>
    </row>
    <row r="38" spans="1:20" x14ac:dyDescent="0.2">
      <c r="A38" s="371"/>
      <c r="B38" s="491"/>
      <c r="C38" s="374"/>
      <c r="D38" s="374"/>
      <c r="E38" s="377"/>
      <c r="F38" s="377"/>
      <c r="G38" s="377"/>
      <c r="H38" s="380"/>
      <c r="I38" s="383"/>
      <c r="J38" s="362"/>
      <c r="K38" s="365"/>
      <c r="L38" s="365"/>
      <c r="M38" s="368"/>
      <c r="N38" s="365"/>
      <c r="O38" s="497"/>
      <c r="P38" s="355"/>
      <c r="Q38" s="355"/>
      <c r="R38" s="355"/>
      <c r="S38" s="355"/>
      <c r="T38" s="500"/>
    </row>
    <row r="39" spans="1:20" ht="108" customHeight="1" thickBot="1" x14ac:dyDescent="0.25">
      <c r="A39" s="372"/>
      <c r="B39" s="492"/>
      <c r="C39" s="375"/>
      <c r="D39" s="375"/>
      <c r="E39" s="378"/>
      <c r="F39" s="378"/>
      <c r="G39" s="378"/>
      <c r="H39" s="381"/>
      <c r="I39" s="384"/>
      <c r="J39" s="363"/>
      <c r="K39" s="366"/>
      <c r="L39" s="366"/>
      <c r="M39" s="369"/>
      <c r="N39" s="366"/>
      <c r="O39" s="498"/>
      <c r="P39" s="356"/>
      <c r="Q39" s="356"/>
      <c r="R39" s="356"/>
      <c r="S39" s="356"/>
      <c r="T39" s="501"/>
    </row>
    <row r="40" spans="1:20" x14ac:dyDescent="0.2">
      <c r="A40" s="370">
        <f>'Mapa Final'!A40</f>
        <v>7</v>
      </c>
      <c r="B40" s="351" t="str">
        <f>'Mapa Final'!B40</f>
        <v>Obsolescencia Tecnológica.</v>
      </c>
      <c r="C40" s="373" t="str">
        <f>'Mapa Final'!C40</f>
        <v>Afectación en la Prestación del Servicio de Justicia</v>
      </c>
      <c r="D40" s="373" t="str">
        <f>'Mapa Final'!D40</f>
        <v>1.Rápido e inevitable avance tecnológico.
2. Falta de recursos presupuestales para enfrentar la necesidad de actualizar la plataforma tecnológica y los sistemas de información.</v>
      </c>
      <c r="E40" s="376" t="str">
        <f>'Mapa Final'!E40</f>
        <v>Rápido e inevitable avance tecnológico</v>
      </c>
      <c r="F40" s="376"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76" t="str">
        <f>'Mapa Final'!G40</f>
        <v>Fallas Tecnológicas</v>
      </c>
      <c r="H40" s="379" t="str">
        <f>'Mapa Final'!I40</f>
        <v>Media</v>
      </c>
      <c r="I40" s="382" t="str">
        <f>'Mapa Final'!L40</f>
        <v>Mayor</v>
      </c>
      <c r="J40" s="361" t="str">
        <f>'Mapa Final'!N40</f>
        <v xml:space="preserve">Alto </v>
      </c>
      <c r="K40" s="364" t="str">
        <f>'Mapa Final'!AA40</f>
        <v>Media</v>
      </c>
      <c r="L40" s="364" t="str">
        <f>'Mapa Final'!AE40</f>
        <v>Mayor</v>
      </c>
      <c r="M40" s="367" t="str">
        <f>'Mapa Final'!AG40</f>
        <v xml:space="preserve">Alto </v>
      </c>
      <c r="N40" s="364" t="str">
        <f>'Mapa Final'!AH40</f>
        <v>Reducir(mitigar)</v>
      </c>
      <c r="O40" s="496" t="s">
        <v>531</v>
      </c>
      <c r="P40" s="354" t="s">
        <v>297</v>
      </c>
      <c r="Q40" s="354" t="s">
        <v>298</v>
      </c>
      <c r="R40" s="357">
        <v>44651</v>
      </c>
      <c r="S40" s="357">
        <v>44742</v>
      </c>
      <c r="T40" s="496" t="s">
        <v>528</v>
      </c>
    </row>
    <row r="41" spans="1:20" x14ac:dyDescent="0.2">
      <c r="A41" s="371"/>
      <c r="B41" s="491"/>
      <c r="C41" s="374"/>
      <c r="D41" s="374"/>
      <c r="E41" s="377"/>
      <c r="F41" s="377"/>
      <c r="G41" s="377"/>
      <c r="H41" s="380"/>
      <c r="I41" s="383"/>
      <c r="J41" s="362"/>
      <c r="K41" s="365"/>
      <c r="L41" s="365"/>
      <c r="M41" s="368"/>
      <c r="N41" s="365"/>
      <c r="O41" s="500"/>
      <c r="P41" s="355"/>
      <c r="Q41" s="355"/>
      <c r="R41" s="355"/>
      <c r="S41" s="355"/>
      <c r="T41" s="497"/>
    </row>
    <row r="42" spans="1:20" x14ac:dyDescent="0.2">
      <c r="A42" s="371"/>
      <c r="B42" s="491"/>
      <c r="C42" s="374"/>
      <c r="D42" s="374"/>
      <c r="E42" s="377"/>
      <c r="F42" s="377"/>
      <c r="G42" s="377"/>
      <c r="H42" s="380"/>
      <c r="I42" s="383"/>
      <c r="J42" s="362"/>
      <c r="K42" s="365"/>
      <c r="L42" s="365"/>
      <c r="M42" s="368"/>
      <c r="N42" s="365"/>
      <c r="O42" s="500"/>
      <c r="P42" s="355"/>
      <c r="Q42" s="355"/>
      <c r="R42" s="355"/>
      <c r="S42" s="355"/>
      <c r="T42" s="497"/>
    </row>
    <row r="43" spans="1:20" x14ac:dyDescent="0.2">
      <c r="A43" s="371"/>
      <c r="B43" s="491"/>
      <c r="C43" s="374"/>
      <c r="D43" s="374"/>
      <c r="E43" s="377"/>
      <c r="F43" s="377"/>
      <c r="G43" s="377"/>
      <c r="H43" s="380"/>
      <c r="I43" s="383"/>
      <c r="J43" s="362"/>
      <c r="K43" s="365"/>
      <c r="L43" s="365"/>
      <c r="M43" s="368"/>
      <c r="N43" s="365"/>
      <c r="O43" s="500"/>
      <c r="P43" s="355"/>
      <c r="Q43" s="355"/>
      <c r="R43" s="355"/>
      <c r="S43" s="355"/>
      <c r="T43" s="497"/>
    </row>
    <row r="44" spans="1:20" ht="13.5" thickBot="1" x14ac:dyDescent="0.25">
      <c r="A44" s="372"/>
      <c r="B44" s="492"/>
      <c r="C44" s="375"/>
      <c r="D44" s="375"/>
      <c r="E44" s="378"/>
      <c r="F44" s="378"/>
      <c r="G44" s="378"/>
      <c r="H44" s="381"/>
      <c r="I44" s="384"/>
      <c r="J44" s="363"/>
      <c r="K44" s="366"/>
      <c r="L44" s="366"/>
      <c r="M44" s="369"/>
      <c r="N44" s="366"/>
      <c r="O44" s="501"/>
      <c r="P44" s="356"/>
      <c r="Q44" s="356"/>
      <c r="R44" s="356"/>
      <c r="S44" s="356"/>
      <c r="T44" s="498"/>
    </row>
    <row r="45" spans="1:20" x14ac:dyDescent="0.2">
      <c r="A45" s="370">
        <f>'Mapa Final'!A45</f>
        <v>8</v>
      </c>
      <c r="B45" s="351" t="str">
        <f>'Mapa Final'!B45</f>
        <v>Falta de Gobernabilidad de TI</v>
      </c>
      <c r="C45" s="373" t="str">
        <f>'Mapa Final'!C45</f>
        <v>Reputacional</v>
      </c>
      <c r="D45" s="373"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76" t="str">
        <f>'Mapa Final'!E45</f>
        <v>Falta de apoyo de la alta gerencia para que los lineamientos que se definan en la U. Informática a nivel central sean acogidos y respetados</v>
      </c>
      <c r="F45" s="376" t="str">
        <f>'Mapa Final'!F45</f>
        <v>Se presenta desarticulación de acciones o implementación de soluciones en las diferentes Unidades tanto en el Consejo como en la Dirección Ejecutiva y de las Seccionales.</v>
      </c>
      <c r="G45" s="376" t="str">
        <f>'Mapa Final'!G45</f>
        <v>Relaciones Laborales</v>
      </c>
      <c r="H45" s="379" t="str">
        <f>'Mapa Final'!I45</f>
        <v>Media</v>
      </c>
      <c r="I45" s="382" t="str">
        <f>'Mapa Final'!L45</f>
        <v>Mayor</v>
      </c>
      <c r="J45" s="361" t="str">
        <f>'Mapa Final'!N45</f>
        <v xml:space="preserve">Alto </v>
      </c>
      <c r="K45" s="364" t="str">
        <f>'Mapa Final'!AA45</f>
        <v>Media</v>
      </c>
      <c r="L45" s="364" t="str">
        <f>'Mapa Final'!AE45</f>
        <v>Moderado</v>
      </c>
      <c r="M45" s="367" t="str">
        <f>'Mapa Final'!AG45</f>
        <v>Moderado</v>
      </c>
      <c r="N45" s="364" t="str">
        <f>'Mapa Final'!AH45</f>
        <v>Aceptar</v>
      </c>
      <c r="O45" s="496" t="s">
        <v>305</v>
      </c>
      <c r="P45" s="354" t="s">
        <v>297</v>
      </c>
      <c r="Q45" s="354" t="s">
        <v>298</v>
      </c>
      <c r="R45" s="357">
        <v>44651</v>
      </c>
      <c r="S45" s="357">
        <v>44742</v>
      </c>
      <c r="T45" s="496" t="s">
        <v>529</v>
      </c>
    </row>
    <row r="46" spans="1:20" x14ac:dyDescent="0.2">
      <c r="A46" s="371"/>
      <c r="B46" s="491"/>
      <c r="C46" s="374"/>
      <c r="D46" s="374"/>
      <c r="E46" s="377"/>
      <c r="F46" s="377"/>
      <c r="G46" s="377"/>
      <c r="H46" s="380"/>
      <c r="I46" s="383"/>
      <c r="J46" s="362"/>
      <c r="K46" s="365"/>
      <c r="L46" s="365"/>
      <c r="M46" s="368"/>
      <c r="N46" s="365"/>
      <c r="O46" s="497"/>
      <c r="P46" s="355"/>
      <c r="Q46" s="355"/>
      <c r="R46" s="355"/>
      <c r="S46" s="355"/>
      <c r="T46" s="497"/>
    </row>
    <row r="47" spans="1:20" x14ac:dyDescent="0.2">
      <c r="A47" s="371"/>
      <c r="B47" s="491"/>
      <c r="C47" s="374"/>
      <c r="D47" s="374"/>
      <c r="E47" s="377"/>
      <c r="F47" s="377"/>
      <c r="G47" s="377"/>
      <c r="H47" s="380"/>
      <c r="I47" s="383"/>
      <c r="J47" s="362"/>
      <c r="K47" s="365"/>
      <c r="L47" s="365"/>
      <c r="M47" s="368"/>
      <c r="N47" s="365"/>
      <c r="O47" s="497"/>
      <c r="P47" s="355"/>
      <c r="Q47" s="355"/>
      <c r="R47" s="355"/>
      <c r="S47" s="355"/>
      <c r="T47" s="497"/>
    </row>
    <row r="48" spans="1:20" x14ac:dyDescent="0.2">
      <c r="A48" s="371"/>
      <c r="B48" s="491"/>
      <c r="C48" s="374"/>
      <c r="D48" s="374"/>
      <c r="E48" s="377"/>
      <c r="F48" s="377"/>
      <c r="G48" s="377"/>
      <c r="H48" s="380"/>
      <c r="I48" s="383"/>
      <c r="J48" s="362"/>
      <c r="K48" s="365"/>
      <c r="L48" s="365"/>
      <c r="M48" s="368"/>
      <c r="N48" s="365"/>
      <c r="O48" s="497"/>
      <c r="P48" s="355"/>
      <c r="Q48" s="355"/>
      <c r="R48" s="355"/>
      <c r="S48" s="355"/>
      <c r="T48" s="497"/>
    </row>
    <row r="49" spans="1:20" ht="13.5" thickBot="1" x14ac:dyDescent="0.25">
      <c r="A49" s="372"/>
      <c r="B49" s="492"/>
      <c r="C49" s="375"/>
      <c r="D49" s="375"/>
      <c r="E49" s="378"/>
      <c r="F49" s="378"/>
      <c r="G49" s="378"/>
      <c r="H49" s="381"/>
      <c r="I49" s="384"/>
      <c r="J49" s="363"/>
      <c r="K49" s="366"/>
      <c r="L49" s="366"/>
      <c r="M49" s="369"/>
      <c r="N49" s="366"/>
      <c r="O49" s="498"/>
      <c r="P49" s="356"/>
      <c r="Q49" s="356"/>
      <c r="R49" s="356"/>
      <c r="S49" s="356"/>
      <c r="T49" s="498"/>
    </row>
    <row r="50" spans="1:20" x14ac:dyDescent="0.2">
      <c r="A50" s="370">
        <f>'Mapa Final'!A50</f>
        <v>9</v>
      </c>
      <c r="B50" s="351" t="str">
        <f>'Mapa Final'!B50</f>
        <v>Migración de servicios</v>
      </c>
      <c r="C50" s="373" t="str">
        <f>'Mapa Final'!C50</f>
        <v>Afectación en la Prestación del Servicio de Justicia</v>
      </c>
      <c r="D50" s="373" t="str">
        <f>'Mapa Final'!D50</f>
        <v>1. Alta complejidad de la prestación de servicios tecnológicos, en particular cuando hay cambio de operadores.</v>
      </c>
      <c r="E50" s="376" t="str">
        <f>'Mapa Final'!E50</f>
        <v>Alta dependencia de la continuidad de los servicios tecnológicos.</v>
      </c>
      <c r="F50" s="376" t="str">
        <f>'Mapa Final'!F50</f>
        <v xml:space="preserve">Afectación en la prestación de servicios tecnológicos, causado por la migración de los mismos, en el cambio de proveedor, afectando el normal desarrollo de las actividades </v>
      </c>
      <c r="G50" s="376" t="str">
        <f>'Mapa Final'!G50</f>
        <v>Fallas Tecnológicas</v>
      </c>
      <c r="H50" s="379" t="str">
        <f>'Mapa Final'!I50</f>
        <v>Media</v>
      </c>
      <c r="I50" s="382" t="str">
        <f>'Mapa Final'!L50</f>
        <v>Catastrófico</v>
      </c>
      <c r="J50" s="361" t="str">
        <f>'Mapa Final'!N50</f>
        <v>Extremo</v>
      </c>
      <c r="K50" s="364" t="str">
        <f>'Mapa Final'!AA50</f>
        <v>Baja</v>
      </c>
      <c r="L50" s="364" t="str">
        <f>'Mapa Final'!AE50</f>
        <v>Catastrófico</v>
      </c>
      <c r="M50" s="367" t="str">
        <f>'Mapa Final'!AG50</f>
        <v>Extremo</v>
      </c>
      <c r="N50" s="364" t="str">
        <f>'Mapa Final'!AH50</f>
        <v>Reducir(compartir)</v>
      </c>
      <c r="O50" s="496" t="s">
        <v>306</v>
      </c>
      <c r="P50" s="354" t="s">
        <v>297</v>
      </c>
      <c r="Q50" s="354" t="s">
        <v>298</v>
      </c>
      <c r="R50" s="357">
        <v>44651</v>
      </c>
      <c r="S50" s="357">
        <v>44742</v>
      </c>
      <c r="T50" s="496" t="s">
        <v>524</v>
      </c>
    </row>
    <row r="51" spans="1:20" x14ac:dyDescent="0.2">
      <c r="A51" s="371"/>
      <c r="B51" s="491"/>
      <c r="C51" s="374"/>
      <c r="D51" s="374"/>
      <c r="E51" s="377"/>
      <c r="F51" s="377"/>
      <c r="G51" s="377"/>
      <c r="H51" s="380"/>
      <c r="I51" s="383"/>
      <c r="J51" s="362"/>
      <c r="K51" s="365"/>
      <c r="L51" s="365"/>
      <c r="M51" s="368"/>
      <c r="N51" s="365"/>
      <c r="O51" s="497"/>
      <c r="P51" s="355"/>
      <c r="Q51" s="355"/>
      <c r="R51" s="355"/>
      <c r="S51" s="355"/>
      <c r="T51" s="497"/>
    </row>
    <row r="52" spans="1:20" x14ac:dyDescent="0.2">
      <c r="A52" s="371"/>
      <c r="B52" s="491"/>
      <c r="C52" s="374"/>
      <c r="D52" s="374"/>
      <c r="E52" s="377"/>
      <c r="F52" s="377"/>
      <c r="G52" s="377"/>
      <c r="H52" s="380"/>
      <c r="I52" s="383"/>
      <c r="J52" s="362"/>
      <c r="K52" s="365"/>
      <c r="L52" s="365"/>
      <c r="M52" s="368"/>
      <c r="N52" s="365"/>
      <c r="O52" s="497"/>
      <c r="P52" s="355"/>
      <c r="Q52" s="355"/>
      <c r="R52" s="355"/>
      <c r="S52" s="355"/>
      <c r="T52" s="497"/>
    </row>
    <row r="53" spans="1:20" x14ac:dyDescent="0.2">
      <c r="A53" s="371"/>
      <c r="B53" s="491"/>
      <c r="C53" s="374"/>
      <c r="D53" s="374"/>
      <c r="E53" s="377"/>
      <c r="F53" s="377"/>
      <c r="G53" s="377"/>
      <c r="H53" s="380"/>
      <c r="I53" s="383"/>
      <c r="J53" s="362"/>
      <c r="K53" s="365"/>
      <c r="L53" s="365"/>
      <c r="M53" s="368"/>
      <c r="N53" s="365"/>
      <c r="O53" s="497"/>
      <c r="P53" s="355"/>
      <c r="Q53" s="355"/>
      <c r="R53" s="355"/>
      <c r="S53" s="355"/>
      <c r="T53" s="497"/>
    </row>
    <row r="54" spans="1:20" ht="13.5" thickBot="1" x14ac:dyDescent="0.25">
      <c r="A54" s="372"/>
      <c r="B54" s="492"/>
      <c r="C54" s="375"/>
      <c r="D54" s="375"/>
      <c r="E54" s="378"/>
      <c r="F54" s="378"/>
      <c r="G54" s="378"/>
      <c r="H54" s="381"/>
      <c r="I54" s="384"/>
      <c r="J54" s="363"/>
      <c r="K54" s="366"/>
      <c r="L54" s="366"/>
      <c r="M54" s="369"/>
      <c r="N54" s="366"/>
      <c r="O54" s="498"/>
      <c r="P54" s="356"/>
      <c r="Q54" s="356"/>
      <c r="R54" s="356"/>
      <c r="S54" s="356"/>
      <c r="T54" s="498"/>
    </row>
    <row r="55" spans="1:20" x14ac:dyDescent="0.2">
      <c r="A55" s="370">
        <f>'Mapa Final'!A55</f>
        <v>10</v>
      </c>
      <c r="B55" s="351" t="str">
        <f>'Mapa Final'!B55</f>
        <v>Interrupción del servicio de conectividad LAN - Local</v>
      </c>
      <c r="C55" s="373" t="str">
        <f>'Mapa Final'!C55</f>
        <v>Afectación en la Prestación del Servicio de Justicia</v>
      </c>
      <c r="D55" s="373" t="str">
        <f>'Mapa Final'!D55</f>
        <v>1. Fallas en la operación de los equipos activos de RED.
2. Fluido Eléctrico
3. Falta o demoras en el mantenimiento
4. Virus Informático
5. Falta de presupuesto</v>
      </c>
      <c r="E55" s="376" t="str">
        <f>'Mapa Final'!E55</f>
        <v>Debilidad en el monitoreo y gestión de eventos.</v>
      </c>
      <c r="F55" s="376" t="str">
        <f>'Mapa Final'!F55</f>
        <v>Posibilidad de Afectación en la Prestación del Servicio de Justicia, por fallas en la operatividad de las redes LAN.</v>
      </c>
      <c r="G55" s="376" t="str">
        <f>'Mapa Final'!G55</f>
        <v>Fallas Tecnológicas</v>
      </c>
      <c r="H55" s="379" t="str">
        <f>'Mapa Final'!I55</f>
        <v>Media</v>
      </c>
      <c r="I55" s="382" t="str">
        <f>'Mapa Final'!L55</f>
        <v>Leve</v>
      </c>
      <c r="J55" s="361" t="str">
        <f>'Mapa Final'!N55</f>
        <v>Moderado</v>
      </c>
      <c r="K55" s="364" t="str">
        <f>'Mapa Final'!AA55</f>
        <v>Media</v>
      </c>
      <c r="L55" s="364" t="str">
        <f>'Mapa Final'!AE55</f>
        <v>Moderado</v>
      </c>
      <c r="M55" s="367" t="str">
        <f>'Mapa Final'!AG55</f>
        <v>Moderado</v>
      </c>
      <c r="N55" s="364" t="str">
        <f>'Mapa Final'!AH55</f>
        <v>Evitar</v>
      </c>
      <c r="O55" s="496" t="s">
        <v>538</v>
      </c>
      <c r="P55" s="354" t="s">
        <v>297</v>
      </c>
      <c r="Q55" s="354" t="s">
        <v>298</v>
      </c>
      <c r="R55" s="357">
        <v>44651</v>
      </c>
      <c r="S55" s="357">
        <v>44742</v>
      </c>
      <c r="T55" s="499" t="s">
        <v>537</v>
      </c>
    </row>
    <row r="56" spans="1:20" x14ac:dyDescent="0.2">
      <c r="A56" s="371"/>
      <c r="B56" s="491"/>
      <c r="C56" s="374"/>
      <c r="D56" s="374"/>
      <c r="E56" s="377"/>
      <c r="F56" s="377"/>
      <c r="G56" s="377"/>
      <c r="H56" s="380"/>
      <c r="I56" s="383"/>
      <c r="J56" s="362"/>
      <c r="K56" s="365"/>
      <c r="L56" s="365"/>
      <c r="M56" s="368"/>
      <c r="N56" s="365"/>
      <c r="O56" s="500"/>
      <c r="P56" s="355"/>
      <c r="Q56" s="355"/>
      <c r="R56" s="355"/>
      <c r="S56" s="355"/>
      <c r="T56" s="500"/>
    </row>
    <row r="57" spans="1:20" x14ac:dyDescent="0.2">
      <c r="A57" s="371"/>
      <c r="B57" s="491"/>
      <c r="C57" s="374"/>
      <c r="D57" s="374"/>
      <c r="E57" s="377"/>
      <c r="F57" s="377"/>
      <c r="G57" s="377"/>
      <c r="H57" s="380"/>
      <c r="I57" s="383"/>
      <c r="J57" s="362"/>
      <c r="K57" s="365"/>
      <c r="L57" s="365"/>
      <c r="M57" s="368"/>
      <c r="N57" s="365"/>
      <c r="O57" s="500"/>
      <c r="P57" s="355"/>
      <c r="Q57" s="355"/>
      <c r="R57" s="355"/>
      <c r="S57" s="355"/>
      <c r="T57" s="500"/>
    </row>
    <row r="58" spans="1:20" x14ac:dyDescent="0.2">
      <c r="A58" s="371"/>
      <c r="B58" s="491"/>
      <c r="C58" s="374"/>
      <c r="D58" s="374"/>
      <c r="E58" s="377"/>
      <c r="F58" s="377"/>
      <c r="G58" s="377"/>
      <c r="H58" s="380"/>
      <c r="I58" s="383"/>
      <c r="J58" s="362"/>
      <c r="K58" s="365"/>
      <c r="L58" s="365"/>
      <c r="M58" s="368"/>
      <c r="N58" s="365"/>
      <c r="O58" s="500"/>
      <c r="P58" s="355"/>
      <c r="Q58" s="355"/>
      <c r="R58" s="355"/>
      <c r="S58" s="355"/>
      <c r="T58" s="500"/>
    </row>
    <row r="59" spans="1:20" ht="13.5" thickBot="1" x14ac:dyDescent="0.25">
      <c r="A59" s="372"/>
      <c r="B59" s="492"/>
      <c r="C59" s="375"/>
      <c r="D59" s="375"/>
      <c r="E59" s="378"/>
      <c r="F59" s="378"/>
      <c r="G59" s="378"/>
      <c r="H59" s="381"/>
      <c r="I59" s="384"/>
      <c r="J59" s="363"/>
      <c r="K59" s="366"/>
      <c r="L59" s="366"/>
      <c r="M59" s="369"/>
      <c r="N59" s="366"/>
      <c r="O59" s="501"/>
      <c r="P59" s="356"/>
      <c r="Q59" s="356"/>
      <c r="R59" s="356"/>
      <c r="S59" s="356"/>
      <c r="T59" s="501"/>
    </row>
  </sheetData>
  <mergeCells count="219">
    <mergeCell ref="O7:O8"/>
    <mergeCell ref="P7:Q7"/>
    <mergeCell ref="H7:J7"/>
    <mergeCell ref="K7:M7"/>
    <mergeCell ref="N7:N8"/>
    <mergeCell ref="F10:F14"/>
    <mergeCell ref="G10:G14"/>
    <mergeCell ref="A6:C6"/>
    <mergeCell ref="D6:N6"/>
    <mergeCell ref="J10:J14"/>
    <mergeCell ref="K10:K14"/>
    <mergeCell ref="L10:L14"/>
    <mergeCell ref="M10:M14"/>
    <mergeCell ref="N10:N14"/>
    <mergeCell ref="B10:B14"/>
    <mergeCell ref="J15:J19"/>
    <mergeCell ref="T20:T24"/>
    <mergeCell ref="N20:N24"/>
    <mergeCell ref="A20:A24"/>
    <mergeCell ref="C20:C24"/>
    <mergeCell ref="A15:A19"/>
    <mergeCell ref="C15:C19"/>
    <mergeCell ref="D15:D19"/>
    <mergeCell ref="E15:E19"/>
    <mergeCell ref="H15:H19"/>
    <mergeCell ref="I15:I19"/>
    <mergeCell ref="F15:F19"/>
    <mergeCell ref="G15:G19"/>
    <mergeCell ref="T15:T19"/>
    <mergeCell ref="O15:O19"/>
    <mergeCell ref="P15:P19"/>
    <mergeCell ref="Q15:Q19"/>
    <mergeCell ref="R15:R19"/>
    <mergeCell ref="S15:S19"/>
    <mergeCell ref="K15:K19"/>
    <mergeCell ref="L15:L19"/>
    <mergeCell ref="M15:M19"/>
    <mergeCell ref="N15:N19"/>
    <mergeCell ref="B15:B19"/>
    <mergeCell ref="T10:T14"/>
    <mergeCell ref="A7:F7"/>
    <mergeCell ref="A1:C2"/>
    <mergeCell ref="A4:C4"/>
    <mergeCell ref="D4:N4"/>
    <mergeCell ref="O4:Q4"/>
    <mergeCell ref="A5:C5"/>
    <mergeCell ref="D5:N5"/>
    <mergeCell ref="O10:O14"/>
    <mergeCell ref="P10:P14"/>
    <mergeCell ref="Q10:Q14"/>
    <mergeCell ref="R10:R14"/>
    <mergeCell ref="S10:S14"/>
    <mergeCell ref="I10:I14"/>
    <mergeCell ref="R1:T3"/>
    <mergeCell ref="D1:Q3"/>
    <mergeCell ref="R7:S7"/>
    <mergeCell ref="T7:T8"/>
    <mergeCell ref="A9:N9"/>
    <mergeCell ref="A10:A14"/>
    <mergeCell ref="C10:C14"/>
    <mergeCell ref="D10:D14"/>
    <mergeCell ref="E10:E14"/>
    <mergeCell ref="H10:H14"/>
    <mergeCell ref="O20:O24"/>
    <mergeCell ref="P20:P24"/>
    <mergeCell ref="Q20:Q24"/>
    <mergeCell ref="R20:R24"/>
    <mergeCell ref="S20:S24"/>
    <mergeCell ref="D20:D24"/>
    <mergeCell ref="E20:E24"/>
    <mergeCell ref="F20:F24"/>
    <mergeCell ref="G20:G24"/>
    <mergeCell ref="H20:H24"/>
    <mergeCell ref="I20:I24"/>
    <mergeCell ref="J20:J24"/>
    <mergeCell ref="K20:K24"/>
    <mergeCell ref="L20:L24"/>
    <mergeCell ref="M20:M24"/>
    <mergeCell ref="T25:T29"/>
    <mergeCell ref="A30:A34"/>
    <mergeCell ref="C30:C34"/>
    <mergeCell ref="D30:D34"/>
    <mergeCell ref="E30:E34"/>
    <mergeCell ref="F30:F34"/>
    <mergeCell ref="G30:G34"/>
    <mergeCell ref="H30:H34"/>
    <mergeCell ref="I30:I34"/>
    <mergeCell ref="J30:J34"/>
    <mergeCell ref="N25:N29"/>
    <mergeCell ref="O25:O29"/>
    <mergeCell ref="P25:P29"/>
    <mergeCell ref="Q25:Q29"/>
    <mergeCell ref="R25:R29"/>
    <mergeCell ref="S25:S29"/>
    <mergeCell ref="H25:H29"/>
    <mergeCell ref="I25:I29"/>
    <mergeCell ref="J25:J29"/>
    <mergeCell ref="K25:K29"/>
    <mergeCell ref="L25:L29"/>
    <mergeCell ref="M25:M29"/>
    <mergeCell ref="A25:A29"/>
    <mergeCell ref="C25:C29"/>
    <mergeCell ref="Q30:Q34"/>
    <mergeCell ref="R30:R34"/>
    <mergeCell ref="S30:S34"/>
    <mergeCell ref="T30:T34"/>
    <mergeCell ref="A35:A39"/>
    <mergeCell ref="C35:C39"/>
    <mergeCell ref="D35:D39"/>
    <mergeCell ref="E35:E39"/>
    <mergeCell ref="F35:F39"/>
    <mergeCell ref="G35:G39"/>
    <mergeCell ref="K30:K34"/>
    <mergeCell ref="L30:L34"/>
    <mergeCell ref="M30:M34"/>
    <mergeCell ref="N30:N34"/>
    <mergeCell ref="O30:O34"/>
    <mergeCell ref="P30:P34"/>
    <mergeCell ref="T35:T39"/>
    <mergeCell ref="N35:N39"/>
    <mergeCell ref="O35:O39"/>
    <mergeCell ref="P35:P39"/>
    <mergeCell ref="Q35:Q39"/>
    <mergeCell ref="R35:R39"/>
    <mergeCell ref="S35:S39"/>
    <mergeCell ref="H35:H39"/>
    <mergeCell ref="A40:A44"/>
    <mergeCell ref="C40:C44"/>
    <mergeCell ref="D40:D44"/>
    <mergeCell ref="E40:E44"/>
    <mergeCell ref="F40:F44"/>
    <mergeCell ref="G40:G44"/>
    <mergeCell ref="H40:H44"/>
    <mergeCell ref="I40:I44"/>
    <mergeCell ref="J40:J44"/>
    <mergeCell ref="L35:L39"/>
    <mergeCell ref="M35:M39"/>
    <mergeCell ref="Q40:Q44"/>
    <mergeCell ref="M45:M49"/>
    <mergeCell ref="Q50:Q54"/>
    <mergeCell ref="R50:R54"/>
    <mergeCell ref="R40:R44"/>
    <mergeCell ref="S40:S44"/>
    <mergeCell ref="T40:T44"/>
    <mergeCell ref="N40:N44"/>
    <mergeCell ref="O40:O44"/>
    <mergeCell ref="P40:P44"/>
    <mergeCell ref="L40:L44"/>
    <mergeCell ref="M40:M44"/>
    <mergeCell ref="T45:T49"/>
    <mergeCell ref="N45:N49"/>
    <mergeCell ref="O45:O49"/>
    <mergeCell ref="P45:P49"/>
    <mergeCell ref="Q45:Q49"/>
    <mergeCell ref="R45:R49"/>
    <mergeCell ref="S45:S49"/>
    <mergeCell ref="J45:J49"/>
    <mergeCell ref="K45:K49"/>
    <mergeCell ref="L45:L49"/>
    <mergeCell ref="A45:A49"/>
    <mergeCell ref="C45:C49"/>
    <mergeCell ref="D45:D49"/>
    <mergeCell ref="L55:L59"/>
    <mergeCell ref="A50:A54"/>
    <mergeCell ref="C50:C54"/>
    <mergeCell ref="D50:D54"/>
    <mergeCell ref="E50:E54"/>
    <mergeCell ref="F50:F54"/>
    <mergeCell ref="G50:G54"/>
    <mergeCell ref="H50:H54"/>
    <mergeCell ref="I50:I54"/>
    <mergeCell ref="J50:J54"/>
    <mergeCell ref="M55:M59"/>
    <mergeCell ref="S50:S54"/>
    <mergeCell ref="T50:T54"/>
    <mergeCell ref="A55:A59"/>
    <mergeCell ref="C55:C59"/>
    <mergeCell ref="D55:D59"/>
    <mergeCell ref="E55:E59"/>
    <mergeCell ref="F55:F59"/>
    <mergeCell ref="G55:G59"/>
    <mergeCell ref="K50:K54"/>
    <mergeCell ref="L50:L54"/>
    <mergeCell ref="M50:M54"/>
    <mergeCell ref="N50:N54"/>
    <mergeCell ref="O50:O54"/>
    <mergeCell ref="P50:P54"/>
    <mergeCell ref="T55:T59"/>
    <mergeCell ref="N55:N59"/>
    <mergeCell ref="O55:O59"/>
    <mergeCell ref="P55:P59"/>
    <mergeCell ref="Q55:Q59"/>
    <mergeCell ref="R55:R59"/>
    <mergeCell ref="S55:S59"/>
    <mergeCell ref="H55:H59"/>
    <mergeCell ref="B20:B24"/>
    <mergeCell ref="B25:B29"/>
    <mergeCell ref="B30:B34"/>
    <mergeCell ref="B35:B39"/>
    <mergeCell ref="B40:B44"/>
    <mergeCell ref="B45:B49"/>
    <mergeCell ref="B50:B54"/>
    <mergeCell ref="B55:B59"/>
    <mergeCell ref="K55:K59"/>
    <mergeCell ref="E45:E49"/>
    <mergeCell ref="F45:F49"/>
    <mergeCell ref="G45:G49"/>
    <mergeCell ref="I55:I59"/>
    <mergeCell ref="J55:J59"/>
    <mergeCell ref="I35:I39"/>
    <mergeCell ref="J35:J39"/>
    <mergeCell ref="K35:K39"/>
    <mergeCell ref="K40:K44"/>
    <mergeCell ref="D25:D29"/>
    <mergeCell ref="E25:E29"/>
    <mergeCell ref="F25:F29"/>
    <mergeCell ref="G25:G29"/>
    <mergeCell ref="H45:H49"/>
    <mergeCell ref="I45:I49"/>
  </mergeCells>
  <conditionalFormatting sqref="D8:G8 H7 H60:J1048576 A7:B7">
    <cfRule type="containsText" dxfId="1793" priority="703" operator="containsText" text="3- Moderado">
      <formula>NOT(ISERROR(SEARCH("3- Moderado",A7)))</formula>
    </cfRule>
    <cfRule type="containsText" dxfId="1792" priority="704" operator="containsText" text="6- Moderado">
      <formula>NOT(ISERROR(SEARCH("6- Moderado",A7)))</formula>
    </cfRule>
    <cfRule type="containsText" dxfId="1791" priority="705" operator="containsText" text="4- Moderado">
      <formula>NOT(ISERROR(SEARCH("4- Moderado",A7)))</formula>
    </cfRule>
    <cfRule type="containsText" dxfId="1790" priority="706" operator="containsText" text="3- Bajo">
      <formula>NOT(ISERROR(SEARCH("3- Bajo",A7)))</formula>
    </cfRule>
    <cfRule type="containsText" dxfId="1789" priority="707" operator="containsText" text="4- Bajo">
      <formula>NOT(ISERROR(SEARCH("4- Bajo",A7)))</formula>
    </cfRule>
    <cfRule type="containsText" dxfId="1788" priority="708" operator="containsText" text="1- Bajo">
      <formula>NOT(ISERROR(SEARCH("1- Bajo",A7)))</formula>
    </cfRule>
  </conditionalFormatting>
  <conditionalFormatting sqref="H8:J8">
    <cfRule type="containsText" dxfId="1787" priority="696" operator="containsText" text="3- Moderado">
      <formula>NOT(ISERROR(SEARCH("3- Moderado",H8)))</formula>
    </cfRule>
    <cfRule type="containsText" dxfId="1786" priority="697" operator="containsText" text="6- Moderado">
      <formula>NOT(ISERROR(SEARCH("6- Moderado",H8)))</formula>
    </cfRule>
    <cfRule type="containsText" dxfId="1785" priority="698" operator="containsText" text="4- Moderado">
      <formula>NOT(ISERROR(SEARCH("4- Moderado",H8)))</formula>
    </cfRule>
    <cfRule type="containsText" dxfId="1784" priority="699" operator="containsText" text="3- Bajo">
      <formula>NOT(ISERROR(SEARCH("3- Bajo",H8)))</formula>
    </cfRule>
    <cfRule type="containsText" dxfId="1783" priority="700" operator="containsText" text="4- Bajo">
      <formula>NOT(ISERROR(SEARCH("4- Bajo",H8)))</formula>
    </cfRule>
    <cfRule type="containsText" dxfId="1782" priority="702" operator="containsText" text="1- Bajo">
      <formula>NOT(ISERROR(SEARCH("1- Bajo",H8)))</formula>
    </cfRule>
  </conditionalFormatting>
  <conditionalFormatting sqref="J8 J60:J1048576">
    <cfRule type="containsText" dxfId="1781" priority="685" operator="containsText" text="25- Extremo">
      <formula>NOT(ISERROR(SEARCH("25- Extremo",J8)))</formula>
    </cfRule>
    <cfRule type="containsText" dxfId="1780" priority="686" operator="containsText" text="20- Extremo">
      <formula>NOT(ISERROR(SEARCH("20- Extremo",J8)))</formula>
    </cfRule>
    <cfRule type="containsText" dxfId="1779" priority="687" operator="containsText" text="15- Extremo">
      <formula>NOT(ISERROR(SEARCH("15- Extremo",J8)))</formula>
    </cfRule>
    <cfRule type="containsText" dxfId="1778" priority="688" operator="containsText" text="10- Extremo">
      <formula>NOT(ISERROR(SEARCH("10- Extremo",J8)))</formula>
    </cfRule>
    <cfRule type="containsText" dxfId="1777" priority="689" operator="containsText" text="5- Extremo">
      <formula>NOT(ISERROR(SEARCH("5- Extremo",J8)))</formula>
    </cfRule>
    <cfRule type="containsText" dxfId="1776" priority="690" operator="containsText" text="12- Alto">
      <formula>NOT(ISERROR(SEARCH("12- Alto",J8)))</formula>
    </cfRule>
    <cfRule type="containsText" dxfId="1775" priority="691" operator="containsText" text="10- Alto">
      <formula>NOT(ISERROR(SEARCH("10- Alto",J8)))</formula>
    </cfRule>
    <cfRule type="containsText" dxfId="1774" priority="692" operator="containsText" text="9- Alto">
      <formula>NOT(ISERROR(SEARCH("9- Alto",J8)))</formula>
    </cfRule>
    <cfRule type="containsText" dxfId="1773" priority="693" operator="containsText" text="8- Alto">
      <formula>NOT(ISERROR(SEARCH("8- Alto",J8)))</formula>
    </cfRule>
    <cfRule type="containsText" dxfId="1772" priority="694" operator="containsText" text="5- Alto">
      <formula>NOT(ISERROR(SEARCH("5- Alto",J8)))</formula>
    </cfRule>
    <cfRule type="containsText" dxfId="1771" priority="695" operator="containsText" text="4- Alto">
      <formula>NOT(ISERROR(SEARCH("4- Alto",J8)))</formula>
    </cfRule>
    <cfRule type="containsText" dxfId="1770" priority="701" operator="containsText" text="2- Bajo">
      <formula>NOT(ISERROR(SEARCH("2- Bajo",J8)))</formula>
    </cfRule>
  </conditionalFormatting>
  <conditionalFormatting sqref="K10:L10 K15:L15 K20:L20">
    <cfRule type="containsText" dxfId="1769" priority="679" operator="containsText" text="3- Moderado">
      <formula>NOT(ISERROR(SEARCH("3- Moderado",K10)))</formula>
    </cfRule>
    <cfRule type="containsText" dxfId="1768" priority="680" operator="containsText" text="6- Moderado">
      <formula>NOT(ISERROR(SEARCH("6- Moderado",K10)))</formula>
    </cfRule>
    <cfRule type="containsText" dxfId="1767" priority="681" operator="containsText" text="4- Moderado">
      <formula>NOT(ISERROR(SEARCH("4- Moderado",K10)))</formula>
    </cfRule>
    <cfRule type="containsText" dxfId="1766" priority="682" operator="containsText" text="3- Bajo">
      <formula>NOT(ISERROR(SEARCH("3- Bajo",K10)))</formula>
    </cfRule>
    <cfRule type="containsText" dxfId="1765" priority="683" operator="containsText" text="4- Bajo">
      <formula>NOT(ISERROR(SEARCH("4- Bajo",K10)))</formula>
    </cfRule>
    <cfRule type="containsText" dxfId="1764" priority="684" operator="containsText" text="1- Bajo">
      <formula>NOT(ISERROR(SEARCH("1- Bajo",K10)))</formula>
    </cfRule>
  </conditionalFormatting>
  <conditionalFormatting sqref="H10:I10 H15:I15 H20:I20">
    <cfRule type="containsText" dxfId="1763" priority="673" operator="containsText" text="3- Moderado">
      <formula>NOT(ISERROR(SEARCH("3- Moderado",H10)))</formula>
    </cfRule>
    <cfRule type="containsText" dxfId="1762" priority="674" operator="containsText" text="6- Moderado">
      <formula>NOT(ISERROR(SEARCH("6- Moderado",H10)))</formula>
    </cfRule>
    <cfRule type="containsText" dxfId="1761" priority="675" operator="containsText" text="4- Moderado">
      <formula>NOT(ISERROR(SEARCH("4- Moderado",H10)))</formula>
    </cfRule>
    <cfRule type="containsText" dxfId="1760" priority="676" operator="containsText" text="3- Bajo">
      <formula>NOT(ISERROR(SEARCH("3- Bajo",H10)))</formula>
    </cfRule>
    <cfRule type="containsText" dxfId="1759" priority="677" operator="containsText" text="4- Bajo">
      <formula>NOT(ISERROR(SEARCH("4- Bajo",H10)))</formula>
    </cfRule>
    <cfRule type="containsText" dxfId="1758" priority="678" operator="containsText" text="1- Bajo">
      <formula>NOT(ISERROR(SEARCH("1- Bajo",H10)))</formula>
    </cfRule>
  </conditionalFormatting>
  <conditionalFormatting sqref="A10:E10 E15 A15:B15 B20 B25 B30 B35 B40 B45 B50 B55">
    <cfRule type="containsText" dxfId="1757" priority="667" operator="containsText" text="3- Moderado">
      <formula>NOT(ISERROR(SEARCH("3- Moderado",A10)))</formula>
    </cfRule>
    <cfRule type="containsText" dxfId="1756" priority="668" operator="containsText" text="6- Moderado">
      <formula>NOT(ISERROR(SEARCH("6- Moderado",A10)))</formula>
    </cfRule>
    <cfRule type="containsText" dxfId="1755" priority="669" operator="containsText" text="4- Moderado">
      <formula>NOT(ISERROR(SEARCH("4- Moderado",A10)))</formula>
    </cfRule>
    <cfRule type="containsText" dxfId="1754" priority="670" operator="containsText" text="3- Bajo">
      <formula>NOT(ISERROR(SEARCH("3- Bajo",A10)))</formula>
    </cfRule>
    <cfRule type="containsText" dxfId="1753" priority="671" operator="containsText" text="4- Bajo">
      <formula>NOT(ISERROR(SEARCH("4- Bajo",A10)))</formula>
    </cfRule>
    <cfRule type="containsText" dxfId="1752" priority="672" operator="containsText" text="1- Bajo">
      <formula>NOT(ISERROR(SEARCH("1- Bajo",A10)))</formula>
    </cfRule>
  </conditionalFormatting>
  <conditionalFormatting sqref="F10:G10 F15:G15">
    <cfRule type="containsText" dxfId="1751" priority="661" operator="containsText" text="3- Moderado">
      <formula>NOT(ISERROR(SEARCH("3- Moderado",F10)))</formula>
    </cfRule>
    <cfRule type="containsText" dxfId="1750" priority="662" operator="containsText" text="6- Moderado">
      <formula>NOT(ISERROR(SEARCH("6- Moderado",F10)))</formula>
    </cfRule>
    <cfRule type="containsText" dxfId="1749" priority="663" operator="containsText" text="4- Moderado">
      <formula>NOT(ISERROR(SEARCH("4- Moderado",F10)))</formula>
    </cfRule>
    <cfRule type="containsText" dxfId="1748" priority="664" operator="containsText" text="3- Bajo">
      <formula>NOT(ISERROR(SEARCH("3- Bajo",F10)))</formula>
    </cfRule>
    <cfRule type="containsText" dxfId="1747" priority="665" operator="containsText" text="4- Bajo">
      <formula>NOT(ISERROR(SEARCH("4- Bajo",F10)))</formula>
    </cfRule>
    <cfRule type="containsText" dxfId="1746" priority="666" operator="containsText" text="1- Bajo">
      <formula>NOT(ISERROR(SEARCH("1- Bajo",F10)))</formula>
    </cfRule>
  </conditionalFormatting>
  <conditionalFormatting sqref="K8">
    <cfRule type="containsText" dxfId="1745" priority="655" operator="containsText" text="3- Moderado">
      <formula>NOT(ISERROR(SEARCH("3- Moderado",K8)))</formula>
    </cfRule>
    <cfRule type="containsText" dxfId="1744" priority="656" operator="containsText" text="6- Moderado">
      <formula>NOT(ISERROR(SEARCH("6- Moderado",K8)))</formula>
    </cfRule>
    <cfRule type="containsText" dxfId="1743" priority="657" operator="containsText" text="4- Moderado">
      <formula>NOT(ISERROR(SEARCH("4- Moderado",K8)))</formula>
    </cfRule>
    <cfRule type="containsText" dxfId="1742" priority="658" operator="containsText" text="3- Bajo">
      <formula>NOT(ISERROR(SEARCH("3- Bajo",K8)))</formula>
    </cfRule>
    <cfRule type="containsText" dxfId="1741" priority="659" operator="containsText" text="4- Bajo">
      <formula>NOT(ISERROR(SEARCH("4- Bajo",K8)))</formula>
    </cfRule>
    <cfRule type="containsText" dxfId="1740" priority="660" operator="containsText" text="1- Bajo">
      <formula>NOT(ISERROR(SEARCH("1- Bajo",K8)))</formula>
    </cfRule>
  </conditionalFormatting>
  <conditionalFormatting sqref="L8">
    <cfRule type="containsText" dxfId="1739" priority="649" operator="containsText" text="3- Moderado">
      <formula>NOT(ISERROR(SEARCH("3- Moderado",L8)))</formula>
    </cfRule>
    <cfRule type="containsText" dxfId="1738" priority="650" operator="containsText" text="6- Moderado">
      <formula>NOT(ISERROR(SEARCH("6- Moderado",L8)))</formula>
    </cfRule>
    <cfRule type="containsText" dxfId="1737" priority="651" operator="containsText" text="4- Moderado">
      <formula>NOT(ISERROR(SEARCH("4- Moderado",L8)))</formula>
    </cfRule>
    <cfRule type="containsText" dxfId="1736" priority="652" operator="containsText" text="3- Bajo">
      <formula>NOT(ISERROR(SEARCH("3- Bajo",L8)))</formula>
    </cfRule>
    <cfRule type="containsText" dxfId="1735" priority="653" operator="containsText" text="4- Bajo">
      <formula>NOT(ISERROR(SEARCH("4- Bajo",L8)))</formula>
    </cfRule>
    <cfRule type="containsText" dxfId="1734" priority="654" operator="containsText" text="1- Bajo">
      <formula>NOT(ISERROR(SEARCH("1- Bajo",L8)))</formula>
    </cfRule>
  </conditionalFormatting>
  <conditionalFormatting sqref="M8">
    <cfRule type="containsText" dxfId="1733" priority="643" operator="containsText" text="3- Moderado">
      <formula>NOT(ISERROR(SEARCH("3- Moderado",M8)))</formula>
    </cfRule>
    <cfRule type="containsText" dxfId="1732" priority="644" operator="containsText" text="6- Moderado">
      <formula>NOT(ISERROR(SEARCH("6- Moderado",M8)))</formula>
    </cfRule>
    <cfRule type="containsText" dxfId="1731" priority="645" operator="containsText" text="4- Moderado">
      <formula>NOT(ISERROR(SEARCH("4- Moderado",M8)))</formula>
    </cfRule>
    <cfRule type="containsText" dxfId="1730" priority="646" operator="containsText" text="3- Bajo">
      <formula>NOT(ISERROR(SEARCH("3- Bajo",M8)))</formula>
    </cfRule>
    <cfRule type="containsText" dxfId="1729" priority="647" operator="containsText" text="4- Bajo">
      <formula>NOT(ISERROR(SEARCH("4- Bajo",M8)))</formula>
    </cfRule>
    <cfRule type="containsText" dxfId="1728" priority="648" operator="containsText" text="1- Bajo">
      <formula>NOT(ISERROR(SEARCH("1- Bajo",M8)))</formula>
    </cfRule>
  </conditionalFormatting>
  <conditionalFormatting sqref="J10:J24">
    <cfRule type="containsText" dxfId="1727" priority="638" operator="containsText" text="Bajo">
      <formula>NOT(ISERROR(SEARCH("Bajo",J10)))</formula>
    </cfRule>
    <cfRule type="containsText" dxfId="1726" priority="639" operator="containsText" text="Moderado">
      <formula>NOT(ISERROR(SEARCH("Moderado",J10)))</formula>
    </cfRule>
    <cfRule type="containsText" dxfId="1725" priority="640" operator="containsText" text="Alto">
      <formula>NOT(ISERROR(SEARCH("Alto",J10)))</formula>
    </cfRule>
    <cfRule type="containsText" dxfId="1724" priority="641" operator="containsText" text="Extremo">
      <formula>NOT(ISERROR(SEARCH("Extremo",J10)))</formula>
    </cfRule>
    <cfRule type="colorScale" priority="642">
      <colorScale>
        <cfvo type="min"/>
        <cfvo type="max"/>
        <color rgb="FFFF7128"/>
        <color rgb="FFFFEF9C"/>
      </colorScale>
    </cfRule>
  </conditionalFormatting>
  <conditionalFormatting sqref="M10:M24">
    <cfRule type="containsText" dxfId="1723" priority="573" operator="containsText" text="Moderado">
      <formula>NOT(ISERROR(SEARCH("Moderado",M10)))</formula>
    </cfRule>
    <cfRule type="containsText" dxfId="1722" priority="633" operator="containsText" text="Bajo">
      <formula>NOT(ISERROR(SEARCH("Bajo",M10)))</formula>
    </cfRule>
    <cfRule type="containsText" dxfId="1721" priority="634" operator="containsText" text="Moderado">
      <formula>NOT(ISERROR(SEARCH("Moderado",M10)))</formula>
    </cfRule>
    <cfRule type="containsText" dxfId="1720" priority="635" operator="containsText" text="Alto">
      <formula>NOT(ISERROR(SEARCH("Alto",M10)))</formula>
    </cfRule>
    <cfRule type="containsText" dxfId="1719" priority="636" operator="containsText" text="Extremo">
      <formula>NOT(ISERROR(SEARCH("Extremo",M10)))</formula>
    </cfRule>
    <cfRule type="colorScale" priority="637">
      <colorScale>
        <cfvo type="min"/>
        <cfvo type="max"/>
        <color rgb="FFFF7128"/>
        <color rgb="FFFFEF9C"/>
      </colorScale>
    </cfRule>
  </conditionalFormatting>
  <conditionalFormatting sqref="N10 N15 N20">
    <cfRule type="containsText" dxfId="1718" priority="627" operator="containsText" text="3- Moderado">
      <formula>NOT(ISERROR(SEARCH("3- Moderado",N10)))</formula>
    </cfRule>
    <cfRule type="containsText" dxfId="1717" priority="628" operator="containsText" text="6- Moderado">
      <formula>NOT(ISERROR(SEARCH("6- Moderado",N10)))</formula>
    </cfRule>
    <cfRule type="containsText" dxfId="1716" priority="629" operator="containsText" text="4- Moderado">
      <formula>NOT(ISERROR(SEARCH("4- Moderado",N10)))</formula>
    </cfRule>
    <cfRule type="containsText" dxfId="1715" priority="630" operator="containsText" text="3- Bajo">
      <formula>NOT(ISERROR(SEARCH("3- Bajo",N10)))</formula>
    </cfRule>
    <cfRule type="containsText" dxfId="1714" priority="631" operator="containsText" text="4- Bajo">
      <formula>NOT(ISERROR(SEARCH("4- Bajo",N10)))</formula>
    </cfRule>
    <cfRule type="containsText" dxfId="1713" priority="632" operator="containsText" text="1- Bajo">
      <formula>NOT(ISERROR(SEARCH("1- Bajo",N10)))</formula>
    </cfRule>
  </conditionalFormatting>
  <conditionalFormatting sqref="H10:H24">
    <cfRule type="containsText" dxfId="1712" priority="574" operator="containsText" text="Muy Alta">
      <formula>NOT(ISERROR(SEARCH("Muy Alta",H10)))</formula>
    </cfRule>
    <cfRule type="containsText" dxfId="1711" priority="575" operator="containsText" text="Alta">
      <formula>NOT(ISERROR(SEARCH("Alta",H10)))</formula>
    </cfRule>
    <cfRule type="containsText" dxfId="1710" priority="576" operator="containsText" text="Muy Alta">
      <formula>NOT(ISERROR(SEARCH("Muy Alta",H10)))</formula>
    </cfRule>
    <cfRule type="containsText" dxfId="1709" priority="581" operator="containsText" text="Muy Baja">
      <formula>NOT(ISERROR(SEARCH("Muy Baja",H10)))</formula>
    </cfRule>
    <cfRule type="containsText" dxfId="1708" priority="582" operator="containsText" text="Baja">
      <formula>NOT(ISERROR(SEARCH("Baja",H10)))</formula>
    </cfRule>
    <cfRule type="containsText" dxfId="1707" priority="583" operator="containsText" text="Media">
      <formula>NOT(ISERROR(SEARCH("Media",H10)))</formula>
    </cfRule>
    <cfRule type="containsText" dxfId="1706" priority="584" operator="containsText" text="Alta">
      <formula>NOT(ISERROR(SEARCH("Alta",H10)))</formula>
    </cfRule>
    <cfRule type="containsText" dxfId="1705" priority="586" operator="containsText" text="Muy Alta">
      <formula>NOT(ISERROR(SEARCH("Muy Alta",H10)))</formula>
    </cfRule>
  </conditionalFormatting>
  <conditionalFormatting sqref="I10:I24">
    <cfRule type="containsText" dxfId="1704" priority="577" operator="containsText" text="Catastrófico">
      <formula>NOT(ISERROR(SEARCH("Catastrófico",I10)))</formula>
    </cfRule>
    <cfRule type="containsText" dxfId="1703" priority="578" operator="containsText" text="Mayor">
      <formula>NOT(ISERROR(SEARCH("Mayor",I10)))</formula>
    </cfRule>
    <cfRule type="containsText" dxfId="1702" priority="579" operator="containsText" text="Menor">
      <formula>NOT(ISERROR(SEARCH("Menor",I10)))</formula>
    </cfRule>
    <cfRule type="containsText" dxfId="1701" priority="580" operator="containsText" text="Leve">
      <formula>NOT(ISERROR(SEARCH("Leve",I10)))</formula>
    </cfRule>
    <cfRule type="containsText" dxfId="1700" priority="585" operator="containsText" text="Moderado">
      <formula>NOT(ISERROR(SEARCH("Moderado",I10)))</formula>
    </cfRule>
  </conditionalFormatting>
  <conditionalFormatting sqref="K10:K24">
    <cfRule type="containsText" dxfId="1699" priority="572" operator="containsText" text="Media">
      <formula>NOT(ISERROR(SEARCH("Media",K10)))</formula>
    </cfRule>
  </conditionalFormatting>
  <conditionalFormatting sqref="L10:L24">
    <cfRule type="containsText" dxfId="1698" priority="571" operator="containsText" text="Moderado">
      <formula>NOT(ISERROR(SEARCH("Moderado",L10)))</formula>
    </cfRule>
  </conditionalFormatting>
  <conditionalFormatting sqref="C15">
    <cfRule type="containsText" dxfId="1697" priority="565" operator="containsText" text="3- Moderado">
      <formula>NOT(ISERROR(SEARCH("3- Moderado",C15)))</formula>
    </cfRule>
    <cfRule type="containsText" dxfId="1696" priority="566" operator="containsText" text="6- Moderado">
      <formula>NOT(ISERROR(SEARCH("6- Moderado",C15)))</formula>
    </cfRule>
    <cfRule type="containsText" dxfId="1695" priority="567" operator="containsText" text="4- Moderado">
      <formula>NOT(ISERROR(SEARCH("4- Moderado",C15)))</formula>
    </cfRule>
    <cfRule type="containsText" dxfId="1694" priority="568" operator="containsText" text="3- Bajo">
      <formula>NOT(ISERROR(SEARCH("3- Bajo",C15)))</formula>
    </cfRule>
    <cfRule type="containsText" dxfId="1693" priority="569" operator="containsText" text="4- Bajo">
      <formula>NOT(ISERROR(SEARCH("4- Bajo",C15)))</formula>
    </cfRule>
    <cfRule type="containsText" dxfId="1692" priority="570" operator="containsText" text="1- Bajo">
      <formula>NOT(ISERROR(SEARCH("1- Bajo",C15)))</formula>
    </cfRule>
  </conditionalFormatting>
  <conditionalFormatting sqref="D15">
    <cfRule type="containsText" dxfId="1691" priority="559" operator="containsText" text="3- Moderado">
      <formula>NOT(ISERROR(SEARCH("3- Moderado",D15)))</formula>
    </cfRule>
    <cfRule type="containsText" dxfId="1690" priority="560" operator="containsText" text="6- Moderado">
      <formula>NOT(ISERROR(SEARCH("6- Moderado",D15)))</formula>
    </cfRule>
    <cfRule type="containsText" dxfId="1689" priority="561" operator="containsText" text="4- Moderado">
      <formula>NOT(ISERROR(SEARCH("4- Moderado",D15)))</formula>
    </cfRule>
    <cfRule type="containsText" dxfId="1688" priority="562" operator="containsText" text="3- Bajo">
      <formula>NOT(ISERROR(SEARCH("3- Bajo",D15)))</formula>
    </cfRule>
    <cfRule type="containsText" dxfId="1687" priority="563" operator="containsText" text="4- Bajo">
      <formula>NOT(ISERROR(SEARCH("4- Bajo",D15)))</formula>
    </cfRule>
    <cfRule type="containsText" dxfId="1686" priority="564" operator="containsText" text="1- Bajo">
      <formula>NOT(ISERROR(SEARCH("1- Bajo",D15)))</formula>
    </cfRule>
  </conditionalFormatting>
  <conditionalFormatting sqref="J10:J24">
    <cfRule type="containsText" dxfId="1685" priority="558" operator="containsText" text="Moderado">
      <formula>NOT(ISERROR(SEARCH("Moderado",J10)))</formula>
    </cfRule>
  </conditionalFormatting>
  <conditionalFormatting sqref="J10:J24">
    <cfRule type="containsText" dxfId="1684" priority="556" operator="containsText" text="Bajo">
      <formula>NOT(ISERROR(SEARCH("Bajo",J10)))</formula>
    </cfRule>
    <cfRule type="containsText" dxfId="1683" priority="557" operator="containsText" text="Extremo">
      <formula>NOT(ISERROR(SEARCH("Extremo",J10)))</formula>
    </cfRule>
  </conditionalFormatting>
  <conditionalFormatting sqref="K10:K24">
    <cfRule type="containsText" dxfId="1682" priority="554" operator="containsText" text="Baja">
      <formula>NOT(ISERROR(SEARCH("Baja",K10)))</formula>
    </cfRule>
    <cfRule type="containsText" dxfId="1681" priority="555" operator="containsText" text="Muy Baja">
      <formula>NOT(ISERROR(SEARCH("Muy Baja",K10)))</formula>
    </cfRule>
  </conditionalFormatting>
  <conditionalFormatting sqref="K10:K24">
    <cfRule type="containsText" dxfId="1680" priority="552" operator="containsText" text="Muy Alta">
      <formula>NOT(ISERROR(SEARCH("Muy Alta",K10)))</formula>
    </cfRule>
    <cfRule type="containsText" dxfId="1679" priority="553" operator="containsText" text="Alta">
      <formula>NOT(ISERROR(SEARCH("Alta",K10)))</formula>
    </cfRule>
  </conditionalFormatting>
  <conditionalFormatting sqref="L10:L24">
    <cfRule type="containsText" dxfId="1678" priority="548" operator="containsText" text="Catastrófico">
      <formula>NOT(ISERROR(SEARCH("Catastrófico",L10)))</formula>
    </cfRule>
    <cfRule type="containsText" dxfId="1677" priority="549" operator="containsText" text="Mayor">
      <formula>NOT(ISERROR(SEARCH("Mayor",L10)))</formula>
    </cfRule>
    <cfRule type="containsText" dxfId="1676" priority="550" operator="containsText" text="Menor">
      <formula>NOT(ISERROR(SEARCH("Menor",L10)))</formula>
    </cfRule>
    <cfRule type="containsText" dxfId="1675" priority="551" operator="containsText" text="Leve">
      <formula>NOT(ISERROR(SEARCH("Leve",L10)))</formula>
    </cfRule>
  </conditionalFormatting>
  <conditionalFormatting sqref="A20 E20">
    <cfRule type="containsText" dxfId="1674" priority="542" operator="containsText" text="3- Moderado">
      <formula>NOT(ISERROR(SEARCH("3- Moderado",A20)))</formula>
    </cfRule>
    <cfRule type="containsText" dxfId="1673" priority="543" operator="containsText" text="6- Moderado">
      <formula>NOT(ISERROR(SEARCH("6- Moderado",A20)))</formula>
    </cfRule>
    <cfRule type="containsText" dxfId="1672" priority="544" operator="containsText" text="4- Moderado">
      <formula>NOT(ISERROR(SEARCH("4- Moderado",A20)))</formula>
    </cfRule>
    <cfRule type="containsText" dxfId="1671" priority="545" operator="containsText" text="3- Bajo">
      <formula>NOT(ISERROR(SEARCH("3- Bajo",A20)))</formula>
    </cfRule>
    <cfRule type="containsText" dxfId="1670" priority="546" operator="containsText" text="4- Bajo">
      <formula>NOT(ISERROR(SEARCH("4- Bajo",A20)))</formula>
    </cfRule>
    <cfRule type="containsText" dxfId="1669" priority="547" operator="containsText" text="1- Bajo">
      <formula>NOT(ISERROR(SEARCH("1- Bajo",A20)))</formula>
    </cfRule>
  </conditionalFormatting>
  <conditionalFormatting sqref="F20:G20">
    <cfRule type="containsText" dxfId="1668" priority="536" operator="containsText" text="3- Moderado">
      <formula>NOT(ISERROR(SEARCH("3- Moderado",F20)))</formula>
    </cfRule>
    <cfRule type="containsText" dxfId="1667" priority="537" operator="containsText" text="6- Moderado">
      <formula>NOT(ISERROR(SEARCH("6- Moderado",F20)))</formula>
    </cfRule>
    <cfRule type="containsText" dxfId="1666" priority="538" operator="containsText" text="4- Moderado">
      <formula>NOT(ISERROR(SEARCH("4- Moderado",F20)))</formula>
    </cfRule>
    <cfRule type="containsText" dxfId="1665" priority="539" operator="containsText" text="3- Bajo">
      <formula>NOT(ISERROR(SEARCH("3- Bajo",F20)))</formula>
    </cfRule>
    <cfRule type="containsText" dxfId="1664" priority="540" operator="containsText" text="4- Bajo">
      <formula>NOT(ISERROR(SEARCH("4- Bajo",F20)))</formula>
    </cfRule>
    <cfRule type="containsText" dxfId="1663" priority="541" operator="containsText" text="1- Bajo">
      <formula>NOT(ISERROR(SEARCH("1- Bajo",F20)))</formula>
    </cfRule>
  </conditionalFormatting>
  <conditionalFormatting sqref="C20">
    <cfRule type="containsText" dxfId="1662" priority="530" operator="containsText" text="3- Moderado">
      <formula>NOT(ISERROR(SEARCH("3- Moderado",C20)))</formula>
    </cfRule>
    <cfRule type="containsText" dxfId="1661" priority="531" operator="containsText" text="6- Moderado">
      <formula>NOT(ISERROR(SEARCH("6- Moderado",C20)))</formula>
    </cfRule>
    <cfRule type="containsText" dxfId="1660" priority="532" operator="containsText" text="4- Moderado">
      <formula>NOT(ISERROR(SEARCH("4- Moderado",C20)))</formula>
    </cfRule>
    <cfRule type="containsText" dxfId="1659" priority="533" operator="containsText" text="3- Bajo">
      <formula>NOT(ISERROR(SEARCH("3- Bajo",C20)))</formula>
    </cfRule>
    <cfRule type="containsText" dxfId="1658" priority="534" operator="containsText" text="4- Bajo">
      <formula>NOT(ISERROR(SEARCH("4- Bajo",C20)))</formula>
    </cfRule>
    <cfRule type="containsText" dxfId="1657" priority="535" operator="containsText" text="1- Bajo">
      <formula>NOT(ISERROR(SEARCH("1- Bajo",C20)))</formula>
    </cfRule>
  </conditionalFormatting>
  <conditionalFormatting sqref="D20">
    <cfRule type="containsText" dxfId="1656" priority="524" operator="containsText" text="3- Moderado">
      <formula>NOT(ISERROR(SEARCH("3- Moderado",D20)))</formula>
    </cfRule>
    <cfRule type="containsText" dxfId="1655" priority="525" operator="containsText" text="6- Moderado">
      <formula>NOT(ISERROR(SEARCH("6- Moderado",D20)))</formula>
    </cfRule>
    <cfRule type="containsText" dxfId="1654" priority="526" operator="containsText" text="4- Moderado">
      <formula>NOT(ISERROR(SEARCH("4- Moderado",D20)))</formula>
    </cfRule>
    <cfRule type="containsText" dxfId="1653" priority="527" operator="containsText" text="3- Bajo">
      <formula>NOT(ISERROR(SEARCH("3- Bajo",D20)))</formula>
    </cfRule>
    <cfRule type="containsText" dxfId="1652" priority="528" operator="containsText" text="4- Bajo">
      <formula>NOT(ISERROR(SEARCH("4- Bajo",D20)))</formula>
    </cfRule>
    <cfRule type="containsText" dxfId="1651" priority="529" operator="containsText" text="1- Bajo">
      <formula>NOT(ISERROR(SEARCH("1- Bajo",D20)))</formula>
    </cfRule>
  </conditionalFormatting>
  <conditionalFormatting sqref="K25:L25">
    <cfRule type="containsText" dxfId="1650" priority="518" operator="containsText" text="3- Moderado">
      <formula>NOT(ISERROR(SEARCH("3- Moderado",K25)))</formula>
    </cfRule>
    <cfRule type="containsText" dxfId="1649" priority="519" operator="containsText" text="6- Moderado">
      <formula>NOT(ISERROR(SEARCH("6- Moderado",K25)))</formula>
    </cfRule>
    <cfRule type="containsText" dxfId="1648" priority="520" operator="containsText" text="4- Moderado">
      <formula>NOT(ISERROR(SEARCH("4- Moderado",K25)))</formula>
    </cfRule>
    <cfRule type="containsText" dxfId="1647" priority="521" operator="containsText" text="3- Bajo">
      <formula>NOT(ISERROR(SEARCH("3- Bajo",K25)))</formula>
    </cfRule>
    <cfRule type="containsText" dxfId="1646" priority="522" operator="containsText" text="4- Bajo">
      <formula>NOT(ISERROR(SEARCH("4- Bajo",K25)))</formula>
    </cfRule>
    <cfRule type="containsText" dxfId="1645" priority="523" operator="containsText" text="1- Bajo">
      <formula>NOT(ISERROR(SEARCH("1- Bajo",K25)))</formula>
    </cfRule>
  </conditionalFormatting>
  <conditionalFormatting sqref="H25:I25">
    <cfRule type="containsText" dxfId="1644" priority="512" operator="containsText" text="3- Moderado">
      <formula>NOT(ISERROR(SEARCH("3- Moderado",H25)))</formula>
    </cfRule>
    <cfRule type="containsText" dxfId="1643" priority="513" operator="containsText" text="6- Moderado">
      <formula>NOT(ISERROR(SEARCH("6- Moderado",H25)))</formula>
    </cfRule>
    <cfRule type="containsText" dxfId="1642" priority="514" operator="containsText" text="4- Moderado">
      <formula>NOT(ISERROR(SEARCH("4- Moderado",H25)))</formula>
    </cfRule>
    <cfRule type="containsText" dxfId="1641" priority="515" operator="containsText" text="3- Bajo">
      <formula>NOT(ISERROR(SEARCH("3- Bajo",H25)))</formula>
    </cfRule>
    <cfRule type="containsText" dxfId="1640" priority="516" operator="containsText" text="4- Bajo">
      <formula>NOT(ISERROR(SEARCH("4- Bajo",H25)))</formula>
    </cfRule>
    <cfRule type="containsText" dxfId="1639" priority="517" operator="containsText" text="1- Bajo">
      <formula>NOT(ISERROR(SEARCH("1- Bajo",H25)))</formula>
    </cfRule>
  </conditionalFormatting>
  <conditionalFormatting sqref="A25 C25:E25">
    <cfRule type="containsText" dxfId="1638" priority="506" operator="containsText" text="3- Moderado">
      <formula>NOT(ISERROR(SEARCH("3- Moderado",A25)))</formula>
    </cfRule>
    <cfRule type="containsText" dxfId="1637" priority="507" operator="containsText" text="6- Moderado">
      <formula>NOT(ISERROR(SEARCH("6- Moderado",A25)))</formula>
    </cfRule>
    <cfRule type="containsText" dxfId="1636" priority="508" operator="containsText" text="4- Moderado">
      <formula>NOT(ISERROR(SEARCH("4- Moderado",A25)))</formula>
    </cfRule>
    <cfRule type="containsText" dxfId="1635" priority="509" operator="containsText" text="3- Bajo">
      <formula>NOT(ISERROR(SEARCH("3- Bajo",A25)))</formula>
    </cfRule>
    <cfRule type="containsText" dxfId="1634" priority="510" operator="containsText" text="4- Bajo">
      <formula>NOT(ISERROR(SEARCH("4- Bajo",A25)))</formula>
    </cfRule>
    <cfRule type="containsText" dxfId="1633" priority="511" operator="containsText" text="1- Bajo">
      <formula>NOT(ISERROR(SEARCH("1- Bajo",A25)))</formula>
    </cfRule>
  </conditionalFormatting>
  <conditionalFormatting sqref="F25:G25">
    <cfRule type="containsText" dxfId="1632" priority="500" operator="containsText" text="3- Moderado">
      <formula>NOT(ISERROR(SEARCH("3- Moderado",F25)))</formula>
    </cfRule>
    <cfRule type="containsText" dxfId="1631" priority="501" operator="containsText" text="6- Moderado">
      <formula>NOT(ISERROR(SEARCH("6- Moderado",F25)))</formula>
    </cfRule>
    <cfRule type="containsText" dxfId="1630" priority="502" operator="containsText" text="4- Moderado">
      <formula>NOT(ISERROR(SEARCH("4- Moderado",F25)))</formula>
    </cfRule>
    <cfRule type="containsText" dxfId="1629" priority="503" operator="containsText" text="3- Bajo">
      <formula>NOT(ISERROR(SEARCH("3- Bajo",F25)))</formula>
    </cfRule>
    <cfRule type="containsText" dxfId="1628" priority="504" operator="containsText" text="4- Bajo">
      <formula>NOT(ISERROR(SEARCH("4- Bajo",F25)))</formula>
    </cfRule>
    <cfRule type="containsText" dxfId="1627" priority="505" operator="containsText" text="1- Bajo">
      <formula>NOT(ISERROR(SEARCH("1- Bajo",F25)))</formula>
    </cfRule>
  </conditionalFormatting>
  <conditionalFormatting sqref="J25:J29">
    <cfRule type="containsText" dxfId="1626" priority="495" operator="containsText" text="Bajo">
      <formula>NOT(ISERROR(SEARCH("Bajo",J25)))</formula>
    </cfRule>
    <cfRule type="containsText" dxfId="1625" priority="496" operator="containsText" text="Moderado">
      <formula>NOT(ISERROR(SEARCH("Moderado",J25)))</formula>
    </cfRule>
    <cfRule type="containsText" dxfId="1624" priority="497" operator="containsText" text="Alto">
      <formula>NOT(ISERROR(SEARCH("Alto",J25)))</formula>
    </cfRule>
    <cfRule type="containsText" dxfId="1623"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622" priority="470" operator="containsText" text="Moderado">
      <formula>NOT(ISERROR(SEARCH("Moderado",M25)))</formula>
    </cfRule>
    <cfRule type="containsText" dxfId="1621" priority="490" operator="containsText" text="Bajo">
      <formula>NOT(ISERROR(SEARCH("Bajo",M25)))</formula>
    </cfRule>
    <cfRule type="containsText" dxfId="1620" priority="491" operator="containsText" text="Moderado">
      <formula>NOT(ISERROR(SEARCH("Moderado",M25)))</formula>
    </cfRule>
    <cfRule type="containsText" dxfId="1619" priority="492" operator="containsText" text="Alto">
      <formula>NOT(ISERROR(SEARCH("Alto",M25)))</formula>
    </cfRule>
    <cfRule type="containsText" dxfId="1618"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617" priority="484" operator="containsText" text="3- Moderado">
      <formula>NOT(ISERROR(SEARCH("3- Moderado",N25)))</formula>
    </cfRule>
    <cfRule type="containsText" dxfId="1616" priority="485" operator="containsText" text="6- Moderado">
      <formula>NOT(ISERROR(SEARCH("6- Moderado",N25)))</formula>
    </cfRule>
    <cfRule type="containsText" dxfId="1615" priority="486" operator="containsText" text="4- Moderado">
      <formula>NOT(ISERROR(SEARCH("4- Moderado",N25)))</formula>
    </cfRule>
    <cfRule type="containsText" dxfId="1614" priority="487" operator="containsText" text="3- Bajo">
      <formula>NOT(ISERROR(SEARCH("3- Bajo",N25)))</formula>
    </cfRule>
    <cfRule type="containsText" dxfId="1613" priority="488" operator="containsText" text="4- Bajo">
      <formula>NOT(ISERROR(SEARCH("4- Bajo",N25)))</formula>
    </cfRule>
    <cfRule type="containsText" dxfId="1612" priority="489" operator="containsText" text="1- Bajo">
      <formula>NOT(ISERROR(SEARCH("1- Bajo",N25)))</formula>
    </cfRule>
  </conditionalFormatting>
  <conditionalFormatting sqref="H25:H29">
    <cfRule type="containsText" dxfId="1611" priority="471" operator="containsText" text="Muy Alta">
      <formula>NOT(ISERROR(SEARCH("Muy Alta",H25)))</formula>
    </cfRule>
    <cfRule type="containsText" dxfId="1610" priority="472" operator="containsText" text="Alta">
      <formula>NOT(ISERROR(SEARCH("Alta",H25)))</formula>
    </cfRule>
    <cfRule type="containsText" dxfId="1609" priority="473" operator="containsText" text="Muy Alta">
      <formula>NOT(ISERROR(SEARCH("Muy Alta",H25)))</formula>
    </cfRule>
    <cfRule type="containsText" dxfId="1608" priority="478" operator="containsText" text="Muy Baja">
      <formula>NOT(ISERROR(SEARCH("Muy Baja",H25)))</formula>
    </cfRule>
    <cfRule type="containsText" dxfId="1607" priority="479" operator="containsText" text="Baja">
      <formula>NOT(ISERROR(SEARCH("Baja",H25)))</formula>
    </cfRule>
    <cfRule type="containsText" dxfId="1606" priority="480" operator="containsText" text="Media">
      <formula>NOT(ISERROR(SEARCH("Media",H25)))</formula>
    </cfRule>
    <cfRule type="containsText" dxfId="1605" priority="481" operator="containsText" text="Alta">
      <formula>NOT(ISERROR(SEARCH("Alta",H25)))</formula>
    </cfRule>
    <cfRule type="containsText" dxfId="1604" priority="483" operator="containsText" text="Muy Alta">
      <formula>NOT(ISERROR(SEARCH("Muy Alta",H25)))</formula>
    </cfRule>
  </conditionalFormatting>
  <conditionalFormatting sqref="I25:I29">
    <cfRule type="containsText" dxfId="1603" priority="474" operator="containsText" text="Catastrófico">
      <formula>NOT(ISERROR(SEARCH("Catastrófico",I25)))</formula>
    </cfRule>
    <cfRule type="containsText" dxfId="1602" priority="475" operator="containsText" text="Mayor">
      <formula>NOT(ISERROR(SEARCH("Mayor",I25)))</formula>
    </cfRule>
    <cfRule type="containsText" dxfId="1601" priority="476" operator="containsText" text="Menor">
      <formula>NOT(ISERROR(SEARCH("Menor",I25)))</formula>
    </cfRule>
    <cfRule type="containsText" dxfId="1600" priority="477" operator="containsText" text="Leve">
      <formula>NOT(ISERROR(SEARCH("Leve",I25)))</formula>
    </cfRule>
    <cfRule type="containsText" dxfId="1599" priority="482" operator="containsText" text="Moderado">
      <formula>NOT(ISERROR(SEARCH("Moderado",I25)))</formula>
    </cfRule>
  </conditionalFormatting>
  <conditionalFormatting sqref="K25:K29">
    <cfRule type="containsText" dxfId="1598" priority="469" operator="containsText" text="Media">
      <formula>NOT(ISERROR(SEARCH("Media",K25)))</formula>
    </cfRule>
  </conditionalFormatting>
  <conditionalFormatting sqref="L25:L29">
    <cfRule type="containsText" dxfId="1597" priority="468" operator="containsText" text="Moderado">
      <formula>NOT(ISERROR(SEARCH("Moderado",L25)))</formula>
    </cfRule>
  </conditionalFormatting>
  <conditionalFormatting sqref="J25:J29">
    <cfRule type="containsText" dxfId="1596" priority="467" operator="containsText" text="Moderado">
      <formula>NOT(ISERROR(SEARCH("Moderado",J25)))</formula>
    </cfRule>
  </conditionalFormatting>
  <conditionalFormatting sqref="J25:J29">
    <cfRule type="containsText" dxfId="1595" priority="465" operator="containsText" text="Bajo">
      <formula>NOT(ISERROR(SEARCH("Bajo",J25)))</formula>
    </cfRule>
    <cfRule type="containsText" dxfId="1594" priority="466" operator="containsText" text="Extremo">
      <formula>NOT(ISERROR(SEARCH("Extremo",J25)))</formula>
    </cfRule>
  </conditionalFormatting>
  <conditionalFormatting sqref="K25:K29">
    <cfRule type="containsText" dxfId="1593" priority="463" operator="containsText" text="Baja">
      <formula>NOT(ISERROR(SEARCH("Baja",K25)))</formula>
    </cfRule>
    <cfRule type="containsText" dxfId="1592" priority="464" operator="containsText" text="Muy Baja">
      <formula>NOT(ISERROR(SEARCH("Muy Baja",K25)))</formula>
    </cfRule>
  </conditionalFormatting>
  <conditionalFormatting sqref="K25:K29">
    <cfRule type="containsText" dxfId="1591" priority="461" operator="containsText" text="Muy Alta">
      <formula>NOT(ISERROR(SEARCH("Muy Alta",K25)))</formula>
    </cfRule>
    <cfRule type="containsText" dxfId="1590" priority="462" operator="containsText" text="Alta">
      <formula>NOT(ISERROR(SEARCH("Alta",K25)))</formula>
    </cfRule>
  </conditionalFormatting>
  <conditionalFormatting sqref="L25:L29">
    <cfRule type="containsText" dxfId="1589" priority="457" operator="containsText" text="Catastrófico">
      <formula>NOT(ISERROR(SEARCH("Catastrófico",L25)))</formula>
    </cfRule>
    <cfRule type="containsText" dxfId="1588" priority="458" operator="containsText" text="Mayor">
      <formula>NOT(ISERROR(SEARCH("Mayor",L25)))</formula>
    </cfRule>
    <cfRule type="containsText" dxfId="1587" priority="459" operator="containsText" text="Menor">
      <formula>NOT(ISERROR(SEARCH("Menor",L25)))</formula>
    </cfRule>
    <cfRule type="containsText" dxfId="1586" priority="460" operator="containsText" text="Leve">
      <formula>NOT(ISERROR(SEARCH("Leve",L25)))</formula>
    </cfRule>
  </conditionalFormatting>
  <conditionalFormatting sqref="K30:L30">
    <cfRule type="containsText" dxfId="1585" priority="451" operator="containsText" text="3- Moderado">
      <formula>NOT(ISERROR(SEARCH("3- Moderado",K30)))</formula>
    </cfRule>
    <cfRule type="containsText" dxfId="1584" priority="452" operator="containsText" text="6- Moderado">
      <formula>NOT(ISERROR(SEARCH("6- Moderado",K30)))</formula>
    </cfRule>
    <cfRule type="containsText" dxfId="1583" priority="453" operator="containsText" text="4- Moderado">
      <formula>NOT(ISERROR(SEARCH("4- Moderado",K30)))</formula>
    </cfRule>
    <cfRule type="containsText" dxfId="1582" priority="454" operator="containsText" text="3- Bajo">
      <formula>NOT(ISERROR(SEARCH("3- Bajo",K30)))</formula>
    </cfRule>
    <cfRule type="containsText" dxfId="1581" priority="455" operator="containsText" text="4- Bajo">
      <formula>NOT(ISERROR(SEARCH("4- Bajo",K30)))</formula>
    </cfRule>
    <cfRule type="containsText" dxfId="1580" priority="456" operator="containsText" text="1- Bajo">
      <formula>NOT(ISERROR(SEARCH("1- Bajo",K30)))</formula>
    </cfRule>
  </conditionalFormatting>
  <conditionalFormatting sqref="H30:I30">
    <cfRule type="containsText" dxfId="1579" priority="445" operator="containsText" text="3- Moderado">
      <formula>NOT(ISERROR(SEARCH("3- Moderado",H30)))</formula>
    </cfRule>
    <cfRule type="containsText" dxfId="1578" priority="446" operator="containsText" text="6- Moderado">
      <formula>NOT(ISERROR(SEARCH("6- Moderado",H30)))</formula>
    </cfRule>
    <cfRule type="containsText" dxfId="1577" priority="447" operator="containsText" text="4- Moderado">
      <formula>NOT(ISERROR(SEARCH("4- Moderado",H30)))</formula>
    </cfRule>
    <cfRule type="containsText" dxfId="1576" priority="448" operator="containsText" text="3- Bajo">
      <formula>NOT(ISERROR(SEARCH("3- Bajo",H30)))</formula>
    </cfRule>
    <cfRule type="containsText" dxfId="1575" priority="449" operator="containsText" text="4- Bajo">
      <formula>NOT(ISERROR(SEARCH("4- Bajo",H30)))</formula>
    </cfRule>
    <cfRule type="containsText" dxfId="1574" priority="450" operator="containsText" text="1- Bajo">
      <formula>NOT(ISERROR(SEARCH("1- Bajo",H30)))</formula>
    </cfRule>
  </conditionalFormatting>
  <conditionalFormatting sqref="A30 C30:E30">
    <cfRule type="containsText" dxfId="1573" priority="439" operator="containsText" text="3- Moderado">
      <formula>NOT(ISERROR(SEARCH("3- Moderado",A30)))</formula>
    </cfRule>
    <cfRule type="containsText" dxfId="1572" priority="440" operator="containsText" text="6- Moderado">
      <formula>NOT(ISERROR(SEARCH("6- Moderado",A30)))</formula>
    </cfRule>
    <cfRule type="containsText" dxfId="1571" priority="441" operator="containsText" text="4- Moderado">
      <formula>NOT(ISERROR(SEARCH("4- Moderado",A30)))</formula>
    </cfRule>
    <cfRule type="containsText" dxfId="1570" priority="442" operator="containsText" text="3- Bajo">
      <formula>NOT(ISERROR(SEARCH("3- Bajo",A30)))</formula>
    </cfRule>
    <cfRule type="containsText" dxfId="1569" priority="443" operator="containsText" text="4- Bajo">
      <formula>NOT(ISERROR(SEARCH("4- Bajo",A30)))</formula>
    </cfRule>
    <cfRule type="containsText" dxfId="1568" priority="444" operator="containsText" text="1- Bajo">
      <formula>NOT(ISERROR(SEARCH("1- Bajo",A30)))</formula>
    </cfRule>
  </conditionalFormatting>
  <conditionalFormatting sqref="F30:G30">
    <cfRule type="containsText" dxfId="1567" priority="433" operator="containsText" text="3- Moderado">
      <formula>NOT(ISERROR(SEARCH("3- Moderado",F30)))</formula>
    </cfRule>
    <cfRule type="containsText" dxfId="1566" priority="434" operator="containsText" text="6- Moderado">
      <formula>NOT(ISERROR(SEARCH("6- Moderado",F30)))</formula>
    </cfRule>
    <cfRule type="containsText" dxfId="1565" priority="435" operator="containsText" text="4- Moderado">
      <formula>NOT(ISERROR(SEARCH("4- Moderado",F30)))</formula>
    </cfRule>
    <cfRule type="containsText" dxfId="1564" priority="436" operator="containsText" text="3- Bajo">
      <formula>NOT(ISERROR(SEARCH("3- Bajo",F30)))</formula>
    </cfRule>
    <cfRule type="containsText" dxfId="1563" priority="437" operator="containsText" text="4- Bajo">
      <formula>NOT(ISERROR(SEARCH("4- Bajo",F30)))</formula>
    </cfRule>
    <cfRule type="containsText" dxfId="1562" priority="438" operator="containsText" text="1- Bajo">
      <formula>NOT(ISERROR(SEARCH("1- Bajo",F30)))</formula>
    </cfRule>
  </conditionalFormatting>
  <conditionalFormatting sqref="J30:J34">
    <cfRule type="containsText" dxfId="1561" priority="428" operator="containsText" text="Bajo">
      <formula>NOT(ISERROR(SEARCH("Bajo",J30)))</formula>
    </cfRule>
    <cfRule type="containsText" dxfId="1560" priority="429" operator="containsText" text="Moderado">
      <formula>NOT(ISERROR(SEARCH("Moderado",J30)))</formula>
    </cfRule>
    <cfRule type="containsText" dxfId="1559" priority="430" operator="containsText" text="Alto">
      <formula>NOT(ISERROR(SEARCH("Alto",J30)))</formula>
    </cfRule>
    <cfRule type="containsText" dxfId="1558"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1557" priority="403" operator="containsText" text="Moderado">
      <formula>NOT(ISERROR(SEARCH("Moderado",M30)))</formula>
    </cfRule>
    <cfRule type="containsText" dxfId="1556" priority="423" operator="containsText" text="Bajo">
      <formula>NOT(ISERROR(SEARCH("Bajo",M30)))</formula>
    </cfRule>
    <cfRule type="containsText" dxfId="1555" priority="424" operator="containsText" text="Moderado">
      <formula>NOT(ISERROR(SEARCH("Moderado",M30)))</formula>
    </cfRule>
    <cfRule type="containsText" dxfId="1554" priority="425" operator="containsText" text="Alto">
      <formula>NOT(ISERROR(SEARCH("Alto",M30)))</formula>
    </cfRule>
    <cfRule type="containsText" dxfId="1553"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1552" priority="417" operator="containsText" text="3- Moderado">
      <formula>NOT(ISERROR(SEARCH("3- Moderado",N30)))</formula>
    </cfRule>
    <cfRule type="containsText" dxfId="1551" priority="418" operator="containsText" text="6- Moderado">
      <formula>NOT(ISERROR(SEARCH("6- Moderado",N30)))</formula>
    </cfRule>
    <cfRule type="containsText" dxfId="1550" priority="419" operator="containsText" text="4- Moderado">
      <formula>NOT(ISERROR(SEARCH("4- Moderado",N30)))</formula>
    </cfRule>
    <cfRule type="containsText" dxfId="1549" priority="420" operator="containsText" text="3- Bajo">
      <formula>NOT(ISERROR(SEARCH("3- Bajo",N30)))</formula>
    </cfRule>
    <cfRule type="containsText" dxfId="1548" priority="421" operator="containsText" text="4- Bajo">
      <formula>NOT(ISERROR(SEARCH("4- Bajo",N30)))</formula>
    </cfRule>
    <cfRule type="containsText" dxfId="1547" priority="422" operator="containsText" text="1- Bajo">
      <formula>NOT(ISERROR(SEARCH("1- Bajo",N30)))</formula>
    </cfRule>
  </conditionalFormatting>
  <conditionalFormatting sqref="H30:H34">
    <cfRule type="containsText" dxfId="1546" priority="404" operator="containsText" text="Muy Alta">
      <formula>NOT(ISERROR(SEARCH("Muy Alta",H30)))</formula>
    </cfRule>
    <cfRule type="containsText" dxfId="1545" priority="405" operator="containsText" text="Alta">
      <formula>NOT(ISERROR(SEARCH("Alta",H30)))</formula>
    </cfRule>
    <cfRule type="containsText" dxfId="1544" priority="406" operator="containsText" text="Muy Alta">
      <formula>NOT(ISERROR(SEARCH("Muy Alta",H30)))</formula>
    </cfRule>
    <cfRule type="containsText" dxfId="1543" priority="411" operator="containsText" text="Muy Baja">
      <formula>NOT(ISERROR(SEARCH("Muy Baja",H30)))</formula>
    </cfRule>
    <cfRule type="containsText" dxfId="1542" priority="412" operator="containsText" text="Baja">
      <formula>NOT(ISERROR(SEARCH("Baja",H30)))</formula>
    </cfRule>
    <cfRule type="containsText" dxfId="1541" priority="413" operator="containsText" text="Media">
      <formula>NOT(ISERROR(SEARCH("Media",H30)))</formula>
    </cfRule>
    <cfRule type="containsText" dxfId="1540" priority="414" operator="containsText" text="Alta">
      <formula>NOT(ISERROR(SEARCH("Alta",H30)))</formula>
    </cfRule>
    <cfRule type="containsText" dxfId="1539" priority="416" operator="containsText" text="Muy Alta">
      <formula>NOT(ISERROR(SEARCH("Muy Alta",H30)))</formula>
    </cfRule>
  </conditionalFormatting>
  <conditionalFormatting sqref="I30:I34">
    <cfRule type="containsText" dxfId="1538" priority="407" operator="containsText" text="Catastrófico">
      <formula>NOT(ISERROR(SEARCH("Catastrófico",I30)))</formula>
    </cfRule>
    <cfRule type="containsText" dxfId="1537" priority="408" operator="containsText" text="Mayor">
      <formula>NOT(ISERROR(SEARCH("Mayor",I30)))</formula>
    </cfRule>
    <cfRule type="containsText" dxfId="1536" priority="409" operator="containsText" text="Menor">
      <formula>NOT(ISERROR(SEARCH("Menor",I30)))</formula>
    </cfRule>
    <cfRule type="containsText" dxfId="1535" priority="410" operator="containsText" text="Leve">
      <formula>NOT(ISERROR(SEARCH("Leve",I30)))</formula>
    </cfRule>
    <cfRule type="containsText" dxfId="1534" priority="415" operator="containsText" text="Moderado">
      <formula>NOT(ISERROR(SEARCH("Moderado",I30)))</formula>
    </cfRule>
  </conditionalFormatting>
  <conditionalFormatting sqref="K30:K34">
    <cfRule type="containsText" dxfId="1533" priority="402" operator="containsText" text="Media">
      <formula>NOT(ISERROR(SEARCH("Media",K30)))</formula>
    </cfRule>
  </conditionalFormatting>
  <conditionalFormatting sqref="L30:L34">
    <cfRule type="containsText" dxfId="1532" priority="401" operator="containsText" text="Moderado">
      <formula>NOT(ISERROR(SEARCH("Moderado",L30)))</formula>
    </cfRule>
  </conditionalFormatting>
  <conditionalFormatting sqref="J30:J34">
    <cfRule type="containsText" dxfId="1531" priority="400" operator="containsText" text="Moderado">
      <formula>NOT(ISERROR(SEARCH("Moderado",J30)))</formula>
    </cfRule>
  </conditionalFormatting>
  <conditionalFormatting sqref="J30:J34">
    <cfRule type="containsText" dxfId="1530" priority="398" operator="containsText" text="Bajo">
      <formula>NOT(ISERROR(SEARCH("Bajo",J30)))</formula>
    </cfRule>
    <cfRule type="containsText" dxfId="1529" priority="399" operator="containsText" text="Extremo">
      <formula>NOT(ISERROR(SEARCH("Extremo",J30)))</formula>
    </cfRule>
  </conditionalFormatting>
  <conditionalFormatting sqref="K30:K34">
    <cfRule type="containsText" dxfId="1528" priority="396" operator="containsText" text="Baja">
      <formula>NOT(ISERROR(SEARCH("Baja",K30)))</formula>
    </cfRule>
    <cfRule type="containsText" dxfId="1527" priority="397" operator="containsText" text="Muy Baja">
      <formula>NOT(ISERROR(SEARCH("Muy Baja",K30)))</formula>
    </cfRule>
  </conditionalFormatting>
  <conditionalFormatting sqref="K30:K34">
    <cfRule type="containsText" dxfId="1526" priority="394" operator="containsText" text="Muy Alta">
      <formula>NOT(ISERROR(SEARCH("Muy Alta",K30)))</formula>
    </cfRule>
    <cfRule type="containsText" dxfId="1525" priority="395" operator="containsText" text="Alta">
      <formula>NOT(ISERROR(SEARCH("Alta",K30)))</formula>
    </cfRule>
  </conditionalFormatting>
  <conditionalFormatting sqref="L30:L34">
    <cfRule type="containsText" dxfId="1524" priority="390" operator="containsText" text="Catastrófico">
      <formula>NOT(ISERROR(SEARCH("Catastrófico",L30)))</formula>
    </cfRule>
    <cfRule type="containsText" dxfId="1523" priority="391" operator="containsText" text="Mayor">
      <formula>NOT(ISERROR(SEARCH("Mayor",L30)))</formula>
    </cfRule>
    <cfRule type="containsText" dxfId="1522" priority="392" operator="containsText" text="Menor">
      <formula>NOT(ISERROR(SEARCH("Menor",L30)))</formula>
    </cfRule>
    <cfRule type="containsText" dxfId="1521" priority="393" operator="containsText" text="Leve">
      <formula>NOT(ISERROR(SEARCH("Leve",L30)))</formula>
    </cfRule>
  </conditionalFormatting>
  <conditionalFormatting sqref="K35:L35">
    <cfRule type="containsText" dxfId="1520" priority="384" operator="containsText" text="3- Moderado">
      <formula>NOT(ISERROR(SEARCH("3- Moderado",K35)))</formula>
    </cfRule>
    <cfRule type="containsText" dxfId="1519" priority="385" operator="containsText" text="6- Moderado">
      <formula>NOT(ISERROR(SEARCH("6- Moderado",K35)))</formula>
    </cfRule>
    <cfRule type="containsText" dxfId="1518" priority="386" operator="containsText" text="4- Moderado">
      <formula>NOT(ISERROR(SEARCH("4- Moderado",K35)))</formula>
    </cfRule>
    <cfRule type="containsText" dxfId="1517" priority="387" operator="containsText" text="3- Bajo">
      <formula>NOT(ISERROR(SEARCH("3- Bajo",K35)))</formula>
    </cfRule>
    <cfRule type="containsText" dxfId="1516" priority="388" operator="containsText" text="4- Bajo">
      <formula>NOT(ISERROR(SEARCH("4- Bajo",K35)))</formula>
    </cfRule>
    <cfRule type="containsText" dxfId="1515" priority="389" operator="containsText" text="1- Bajo">
      <formula>NOT(ISERROR(SEARCH("1- Bajo",K35)))</formula>
    </cfRule>
  </conditionalFormatting>
  <conditionalFormatting sqref="H35:I35">
    <cfRule type="containsText" dxfId="1514" priority="378" operator="containsText" text="3- Moderado">
      <formula>NOT(ISERROR(SEARCH("3- Moderado",H35)))</formula>
    </cfRule>
    <cfRule type="containsText" dxfId="1513" priority="379" operator="containsText" text="6- Moderado">
      <formula>NOT(ISERROR(SEARCH("6- Moderado",H35)))</formula>
    </cfRule>
    <cfRule type="containsText" dxfId="1512" priority="380" operator="containsText" text="4- Moderado">
      <formula>NOT(ISERROR(SEARCH("4- Moderado",H35)))</formula>
    </cfRule>
    <cfRule type="containsText" dxfId="1511" priority="381" operator="containsText" text="3- Bajo">
      <formula>NOT(ISERROR(SEARCH("3- Bajo",H35)))</formula>
    </cfRule>
    <cfRule type="containsText" dxfId="1510" priority="382" operator="containsText" text="4- Bajo">
      <formula>NOT(ISERROR(SEARCH("4- Bajo",H35)))</formula>
    </cfRule>
    <cfRule type="containsText" dxfId="1509" priority="383" operator="containsText" text="1- Bajo">
      <formula>NOT(ISERROR(SEARCH("1- Bajo",H35)))</formula>
    </cfRule>
  </conditionalFormatting>
  <conditionalFormatting sqref="A35 C35:E35">
    <cfRule type="containsText" dxfId="1508" priority="372" operator="containsText" text="3- Moderado">
      <formula>NOT(ISERROR(SEARCH("3- Moderado",A35)))</formula>
    </cfRule>
    <cfRule type="containsText" dxfId="1507" priority="373" operator="containsText" text="6- Moderado">
      <formula>NOT(ISERROR(SEARCH("6- Moderado",A35)))</formula>
    </cfRule>
    <cfRule type="containsText" dxfId="1506" priority="374" operator="containsText" text="4- Moderado">
      <formula>NOT(ISERROR(SEARCH("4- Moderado",A35)))</formula>
    </cfRule>
    <cfRule type="containsText" dxfId="1505" priority="375" operator="containsText" text="3- Bajo">
      <formula>NOT(ISERROR(SEARCH("3- Bajo",A35)))</formula>
    </cfRule>
    <cfRule type="containsText" dxfId="1504" priority="376" operator="containsText" text="4- Bajo">
      <formula>NOT(ISERROR(SEARCH("4- Bajo",A35)))</formula>
    </cfRule>
    <cfRule type="containsText" dxfId="1503" priority="377" operator="containsText" text="1- Bajo">
      <formula>NOT(ISERROR(SEARCH("1- Bajo",A35)))</formula>
    </cfRule>
  </conditionalFormatting>
  <conditionalFormatting sqref="F35:G35">
    <cfRule type="containsText" dxfId="1502" priority="366" operator="containsText" text="3- Moderado">
      <formula>NOT(ISERROR(SEARCH("3- Moderado",F35)))</formula>
    </cfRule>
    <cfRule type="containsText" dxfId="1501" priority="367" operator="containsText" text="6- Moderado">
      <formula>NOT(ISERROR(SEARCH("6- Moderado",F35)))</formula>
    </cfRule>
    <cfRule type="containsText" dxfId="1500" priority="368" operator="containsText" text="4- Moderado">
      <formula>NOT(ISERROR(SEARCH("4- Moderado",F35)))</formula>
    </cfRule>
    <cfRule type="containsText" dxfId="1499" priority="369" operator="containsText" text="3- Bajo">
      <formula>NOT(ISERROR(SEARCH("3- Bajo",F35)))</formula>
    </cfRule>
    <cfRule type="containsText" dxfId="1498" priority="370" operator="containsText" text="4- Bajo">
      <formula>NOT(ISERROR(SEARCH("4- Bajo",F35)))</formula>
    </cfRule>
    <cfRule type="containsText" dxfId="1497" priority="371" operator="containsText" text="1- Bajo">
      <formula>NOT(ISERROR(SEARCH("1- Bajo",F35)))</formula>
    </cfRule>
  </conditionalFormatting>
  <conditionalFormatting sqref="J35:J39">
    <cfRule type="containsText" dxfId="1496" priority="361" operator="containsText" text="Bajo">
      <formula>NOT(ISERROR(SEARCH("Bajo",J35)))</formula>
    </cfRule>
    <cfRule type="containsText" dxfId="1495" priority="362" operator="containsText" text="Moderado">
      <formula>NOT(ISERROR(SEARCH("Moderado",J35)))</formula>
    </cfRule>
    <cfRule type="containsText" dxfId="1494" priority="363" operator="containsText" text="Alto">
      <formula>NOT(ISERROR(SEARCH("Alto",J35)))</formula>
    </cfRule>
    <cfRule type="containsText" dxfId="1493"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1492" priority="336" operator="containsText" text="Moderado">
      <formula>NOT(ISERROR(SEARCH("Moderado",M35)))</formula>
    </cfRule>
    <cfRule type="containsText" dxfId="1491" priority="356" operator="containsText" text="Bajo">
      <formula>NOT(ISERROR(SEARCH("Bajo",M35)))</formula>
    </cfRule>
    <cfRule type="containsText" dxfId="1490" priority="357" operator="containsText" text="Moderado">
      <formula>NOT(ISERROR(SEARCH("Moderado",M35)))</formula>
    </cfRule>
    <cfRule type="containsText" dxfId="1489" priority="358" operator="containsText" text="Alto">
      <formula>NOT(ISERROR(SEARCH("Alto",M35)))</formula>
    </cfRule>
    <cfRule type="containsText" dxfId="1488"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1487" priority="350" operator="containsText" text="3- Moderado">
      <formula>NOT(ISERROR(SEARCH("3- Moderado",N35)))</formula>
    </cfRule>
    <cfRule type="containsText" dxfId="1486" priority="351" operator="containsText" text="6- Moderado">
      <formula>NOT(ISERROR(SEARCH("6- Moderado",N35)))</formula>
    </cfRule>
    <cfRule type="containsText" dxfId="1485" priority="352" operator="containsText" text="4- Moderado">
      <formula>NOT(ISERROR(SEARCH("4- Moderado",N35)))</formula>
    </cfRule>
    <cfRule type="containsText" dxfId="1484" priority="353" operator="containsText" text="3- Bajo">
      <formula>NOT(ISERROR(SEARCH("3- Bajo",N35)))</formula>
    </cfRule>
    <cfRule type="containsText" dxfId="1483" priority="354" operator="containsText" text="4- Bajo">
      <formula>NOT(ISERROR(SEARCH("4- Bajo",N35)))</formula>
    </cfRule>
    <cfRule type="containsText" dxfId="1482" priority="355" operator="containsText" text="1- Bajo">
      <formula>NOT(ISERROR(SEARCH("1- Bajo",N35)))</formula>
    </cfRule>
  </conditionalFormatting>
  <conditionalFormatting sqref="H35:H39">
    <cfRule type="containsText" dxfId="1481" priority="337" operator="containsText" text="Muy Alta">
      <formula>NOT(ISERROR(SEARCH("Muy Alta",H35)))</formula>
    </cfRule>
    <cfRule type="containsText" dxfId="1480" priority="338" operator="containsText" text="Alta">
      <formula>NOT(ISERROR(SEARCH("Alta",H35)))</formula>
    </cfRule>
    <cfRule type="containsText" dxfId="1479" priority="339" operator="containsText" text="Muy Alta">
      <formula>NOT(ISERROR(SEARCH("Muy Alta",H35)))</formula>
    </cfRule>
    <cfRule type="containsText" dxfId="1478" priority="344" operator="containsText" text="Muy Baja">
      <formula>NOT(ISERROR(SEARCH("Muy Baja",H35)))</formula>
    </cfRule>
    <cfRule type="containsText" dxfId="1477" priority="345" operator="containsText" text="Baja">
      <formula>NOT(ISERROR(SEARCH("Baja",H35)))</formula>
    </cfRule>
    <cfRule type="containsText" dxfId="1476" priority="346" operator="containsText" text="Media">
      <formula>NOT(ISERROR(SEARCH("Media",H35)))</formula>
    </cfRule>
    <cfRule type="containsText" dxfId="1475" priority="347" operator="containsText" text="Alta">
      <formula>NOT(ISERROR(SEARCH("Alta",H35)))</formula>
    </cfRule>
    <cfRule type="containsText" dxfId="1474" priority="349" operator="containsText" text="Muy Alta">
      <formula>NOT(ISERROR(SEARCH("Muy Alta",H35)))</formula>
    </cfRule>
  </conditionalFormatting>
  <conditionalFormatting sqref="I35:I39">
    <cfRule type="containsText" dxfId="1473" priority="340" operator="containsText" text="Catastrófico">
      <formula>NOT(ISERROR(SEARCH("Catastrófico",I35)))</formula>
    </cfRule>
    <cfRule type="containsText" dxfId="1472" priority="341" operator="containsText" text="Mayor">
      <formula>NOT(ISERROR(SEARCH("Mayor",I35)))</formula>
    </cfRule>
    <cfRule type="containsText" dxfId="1471" priority="342" operator="containsText" text="Menor">
      <formula>NOT(ISERROR(SEARCH("Menor",I35)))</formula>
    </cfRule>
    <cfRule type="containsText" dxfId="1470" priority="343" operator="containsText" text="Leve">
      <formula>NOT(ISERROR(SEARCH("Leve",I35)))</formula>
    </cfRule>
    <cfRule type="containsText" dxfId="1469" priority="348" operator="containsText" text="Moderado">
      <formula>NOT(ISERROR(SEARCH("Moderado",I35)))</formula>
    </cfRule>
  </conditionalFormatting>
  <conditionalFormatting sqref="K35:K39">
    <cfRule type="containsText" dxfId="1468" priority="335" operator="containsText" text="Media">
      <formula>NOT(ISERROR(SEARCH("Media",K35)))</formula>
    </cfRule>
  </conditionalFormatting>
  <conditionalFormatting sqref="L35:L39">
    <cfRule type="containsText" dxfId="1467" priority="334" operator="containsText" text="Moderado">
      <formula>NOT(ISERROR(SEARCH("Moderado",L35)))</formula>
    </cfRule>
  </conditionalFormatting>
  <conditionalFormatting sqref="J35:J39">
    <cfRule type="containsText" dxfId="1466" priority="333" operator="containsText" text="Moderado">
      <formula>NOT(ISERROR(SEARCH("Moderado",J35)))</formula>
    </cfRule>
  </conditionalFormatting>
  <conditionalFormatting sqref="J35:J39">
    <cfRule type="containsText" dxfId="1465" priority="331" operator="containsText" text="Bajo">
      <formula>NOT(ISERROR(SEARCH("Bajo",J35)))</formula>
    </cfRule>
    <cfRule type="containsText" dxfId="1464" priority="332" operator="containsText" text="Extremo">
      <formula>NOT(ISERROR(SEARCH("Extremo",J35)))</formula>
    </cfRule>
  </conditionalFormatting>
  <conditionalFormatting sqref="K35:K39">
    <cfRule type="containsText" dxfId="1463" priority="329" operator="containsText" text="Baja">
      <formula>NOT(ISERROR(SEARCH("Baja",K35)))</formula>
    </cfRule>
    <cfRule type="containsText" dxfId="1462" priority="330" operator="containsText" text="Muy Baja">
      <formula>NOT(ISERROR(SEARCH("Muy Baja",K35)))</formula>
    </cfRule>
  </conditionalFormatting>
  <conditionalFormatting sqref="K35:K39">
    <cfRule type="containsText" dxfId="1461" priority="327" operator="containsText" text="Muy Alta">
      <formula>NOT(ISERROR(SEARCH("Muy Alta",K35)))</formula>
    </cfRule>
    <cfRule type="containsText" dxfId="1460" priority="328" operator="containsText" text="Alta">
      <formula>NOT(ISERROR(SEARCH("Alta",K35)))</formula>
    </cfRule>
  </conditionalFormatting>
  <conditionalFormatting sqref="L35:L39">
    <cfRule type="containsText" dxfId="1459" priority="323" operator="containsText" text="Catastrófico">
      <formula>NOT(ISERROR(SEARCH("Catastrófico",L35)))</formula>
    </cfRule>
    <cfRule type="containsText" dxfId="1458" priority="324" operator="containsText" text="Mayor">
      <formula>NOT(ISERROR(SEARCH("Mayor",L35)))</formula>
    </cfRule>
    <cfRule type="containsText" dxfId="1457" priority="325" operator="containsText" text="Menor">
      <formula>NOT(ISERROR(SEARCH("Menor",L35)))</formula>
    </cfRule>
    <cfRule type="containsText" dxfId="1456" priority="326" operator="containsText" text="Leve">
      <formula>NOT(ISERROR(SEARCH("Leve",L35)))</formula>
    </cfRule>
  </conditionalFormatting>
  <conditionalFormatting sqref="K40:L40">
    <cfRule type="containsText" dxfId="1455" priority="317" operator="containsText" text="3- Moderado">
      <formula>NOT(ISERROR(SEARCH("3- Moderado",K40)))</formula>
    </cfRule>
    <cfRule type="containsText" dxfId="1454" priority="318" operator="containsText" text="6- Moderado">
      <formula>NOT(ISERROR(SEARCH("6- Moderado",K40)))</formula>
    </cfRule>
    <cfRule type="containsText" dxfId="1453" priority="319" operator="containsText" text="4- Moderado">
      <formula>NOT(ISERROR(SEARCH("4- Moderado",K40)))</formula>
    </cfRule>
    <cfRule type="containsText" dxfId="1452" priority="320" operator="containsText" text="3- Bajo">
      <formula>NOT(ISERROR(SEARCH("3- Bajo",K40)))</formula>
    </cfRule>
    <cfRule type="containsText" dxfId="1451" priority="321" operator="containsText" text="4- Bajo">
      <formula>NOT(ISERROR(SEARCH("4- Bajo",K40)))</formula>
    </cfRule>
    <cfRule type="containsText" dxfId="1450" priority="322" operator="containsText" text="1- Bajo">
      <formula>NOT(ISERROR(SEARCH("1- Bajo",K40)))</formula>
    </cfRule>
  </conditionalFormatting>
  <conditionalFormatting sqref="H40:I40">
    <cfRule type="containsText" dxfId="1449" priority="311" operator="containsText" text="3- Moderado">
      <formula>NOT(ISERROR(SEARCH("3- Moderado",H40)))</formula>
    </cfRule>
    <cfRule type="containsText" dxfId="1448" priority="312" operator="containsText" text="6- Moderado">
      <formula>NOT(ISERROR(SEARCH("6- Moderado",H40)))</formula>
    </cfRule>
    <cfRule type="containsText" dxfId="1447" priority="313" operator="containsText" text="4- Moderado">
      <formula>NOT(ISERROR(SEARCH("4- Moderado",H40)))</formula>
    </cfRule>
    <cfRule type="containsText" dxfId="1446" priority="314" operator="containsText" text="3- Bajo">
      <formula>NOT(ISERROR(SEARCH("3- Bajo",H40)))</formula>
    </cfRule>
    <cfRule type="containsText" dxfId="1445" priority="315" operator="containsText" text="4- Bajo">
      <formula>NOT(ISERROR(SEARCH("4- Bajo",H40)))</formula>
    </cfRule>
    <cfRule type="containsText" dxfId="1444" priority="316" operator="containsText" text="1- Bajo">
      <formula>NOT(ISERROR(SEARCH("1- Bajo",H40)))</formula>
    </cfRule>
  </conditionalFormatting>
  <conditionalFormatting sqref="A40 C40:E40">
    <cfRule type="containsText" dxfId="1443" priority="305" operator="containsText" text="3- Moderado">
      <formula>NOT(ISERROR(SEARCH("3- Moderado",A40)))</formula>
    </cfRule>
    <cfRule type="containsText" dxfId="1442" priority="306" operator="containsText" text="6- Moderado">
      <formula>NOT(ISERROR(SEARCH("6- Moderado",A40)))</formula>
    </cfRule>
    <cfRule type="containsText" dxfId="1441" priority="307" operator="containsText" text="4- Moderado">
      <formula>NOT(ISERROR(SEARCH("4- Moderado",A40)))</formula>
    </cfRule>
    <cfRule type="containsText" dxfId="1440" priority="308" operator="containsText" text="3- Bajo">
      <formula>NOT(ISERROR(SEARCH("3- Bajo",A40)))</formula>
    </cfRule>
    <cfRule type="containsText" dxfId="1439" priority="309" operator="containsText" text="4- Bajo">
      <formula>NOT(ISERROR(SEARCH("4- Bajo",A40)))</formula>
    </cfRule>
    <cfRule type="containsText" dxfId="1438" priority="310" operator="containsText" text="1- Bajo">
      <formula>NOT(ISERROR(SEARCH("1- Bajo",A40)))</formula>
    </cfRule>
  </conditionalFormatting>
  <conditionalFormatting sqref="F40:G40">
    <cfRule type="containsText" dxfId="1437" priority="299" operator="containsText" text="3- Moderado">
      <formula>NOT(ISERROR(SEARCH("3- Moderado",F40)))</formula>
    </cfRule>
    <cfRule type="containsText" dxfId="1436" priority="300" operator="containsText" text="6- Moderado">
      <formula>NOT(ISERROR(SEARCH("6- Moderado",F40)))</formula>
    </cfRule>
    <cfRule type="containsText" dxfId="1435" priority="301" operator="containsText" text="4- Moderado">
      <formula>NOT(ISERROR(SEARCH("4- Moderado",F40)))</formula>
    </cfRule>
    <cfRule type="containsText" dxfId="1434" priority="302" operator="containsText" text="3- Bajo">
      <formula>NOT(ISERROR(SEARCH("3- Bajo",F40)))</formula>
    </cfRule>
    <cfRule type="containsText" dxfId="1433" priority="303" operator="containsText" text="4- Bajo">
      <formula>NOT(ISERROR(SEARCH("4- Bajo",F40)))</formula>
    </cfRule>
    <cfRule type="containsText" dxfId="1432" priority="304" operator="containsText" text="1- Bajo">
      <formula>NOT(ISERROR(SEARCH("1- Bajo",F40)))</formula>
    </cfRule>
  </conditionalFormatting>
  <conditionalFormatting sqref="J40:J44">
    <cfRule type="containsText" dxfId="1431" priority="294" operator="containsText" text="Bajo">
      <formula>NOT(ISERROR(SEARCH("Bajo",J40)))</formula>
    </cfRule>
    <cfRule type="containsText" dxfId="1430" priority="295" operator="containsText" text="Moderado">
      <formula>NOT(ISERROR(SEARCH("Moderado",J40)))</formula>
    </cfRule>
    <cfRule type="containsText" dxfId="1429" priority="296" operator="containsText" text="Alto">
      <formula>NOT(ISERROR(SEARCH("Alto",J40)))</formula>
    </cfRule>
    <cfRule type="containsText" dxfId="1428"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1427" priority="269" operator="containsText" text="Moderado">
      <formula>NOT(ISERROR(SEARCH("Moderado",M40)))</formula>
    </cfRule>
    <cfRule type="containsText" dxfId="1426" priority="289" operator="containsText" text="Bajo">
      <formula>NOT(ISERROR(SEARCH("Bajo",M40)))</formula>
    </cfRule>
    <cfRule type="containsText" dxfId="1425" priority="290" operator="containsText" text="Moderado">
      <formula>NOT(ISERROR(SEARCH("Moderado",M40)))</formula>
    </cfRule>
    <cfRule type="containsText" dxfId="1424" priority="291" operator="containsText" text="Alto">
      <formula>NOT(ISERROR(SEARCH("Alto",M40)))</formula>
    </cfRule>
    <cfRule type="containsText" dxfId="1423"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1422" priority="283" operator="containsText" text="3- Moderado">
      <formula>NOT(ISERROR(SEARCH("3- Moderado",N40)))</formula>
    </cfRule>
    <cfRule type="containsText" dxfId="1421" priority="284" operator="containsText" text="6- Moderado">
      <formula>NOT(ISERROR(SEARCH("6- Moderado",N40)))</formula>
    </cfRule>
    <cfRule type="containsText" dxfId="1420" priority="285" operator="containsText" text="4- Moderado">
      <formula>NOT(ISERROR(SEARCH("4- Moderado",N40)))</formula>
    </cfRule>
    <cfRule type="containsText" dxfId="1419" priority="286" operator="containsText" text="3- Bajo">
      <formula>NOT(ISERROR(SEARCH("3- Bajo",N40)))</formula>
    </cfRule>
    <cfRule type="containsText" dxfId="1418" priority="287" operator="containsText" text="4- Bajo">
      <formula>NOT(ISERROR(SEARCH("4- Bajo",N40)))</formula>
    </cfRule>
    <cfRule type="containsText" dxfId="1417" priority="288" operator="containsText" text="1- Bajo">
      <formula>NOT(ISERROR(SEARCH("1- Bajo",N40)))</formula>
    </cfRule>
  </conditionalFormatting>
  <conditionalFormatting sqref="H40:H44">
    <cfRule type="containsText" dxfId="1416" priority="270" operator="containsText" text="Muy Alta">
      <formula>NOT(ISERROR(SEARCH("Muy Alta",H40)))</formula>
    </cfRule>
    <cfRule type="containsText" dxfId="1415" priority="271" operator="containsText" text="Alta">
      <formula>NOT(ISERROR(SEARCH("Alta",H40)))</formula>
    </cfRule>
    <cfRule type="containsText" dxfId="1414" priority="272" operator="containsText" text="Muy Alta">
      <formula>NOT(ISERROR(SEARCH("Muy Alta",H40)))</formula>
    </cfRule>
    <cfRule type="containsText" dxfId="1413" priority="277" operator="containsText" text="Muy Baja">
      <formula>NOT(ISERROR(SEARCH("Muy Baja",H40)))</formula>
    </cfRule>
    <cfRule type="containsText" dxfId="1412" priority="278" operator="containsText" text="Baja">
      <formula>NOT(ISERROR(SEARCH("Baja",H40)))</formula>
    </cfRule>
    <cfRule type="containsText" dxfId="1411" priority="279" operator="containsText" text="Media">
      <formula>NOT(ISERROR(SEARCH("Media",H40)))</formula>
    </cfRule>
    <cfRule type="containsText" dxfId="1410" priority="280" operator="containsText" text="Alta">
      <formula>NOT(ISERROR(SEARCH("Alta",H40)))</formula>
    </cfRule>
    <cfRule type="containsText" dxfId="1409" priority="282" operator="containsText" text="Muy Alta">
      <formula>NOT(ISERROR(SEARCH("Muy Alta",H40)))</formula>
    </cfRule>
  </conditionalFormatting>
  <conditionalFormatting sqref="I40:I44">
    <cfRule type="containsText" dxfId="1408" priority="273" operator="containsText" text="Catastrófico">
      <formula>NOT(ISERROR(SEARCH("Catastrófico",I40)))</formula>
    </cfRule>
    <cfRule type="containsText" dxfId="1407" priority="274" operator="containsText" text="Mayor">
      <formula>NOT(ISERROR(SEARCH("Mayor",I40)))</formula>
    </cfRule>
    <cfRule type="containsText" dxfId="1406" priority="275" operator="containsText" text="Menor">
      <formula>NOT(ISERROR(SEARCH("Menor",I40)))</formula>
    </cfRule>
    <cfRule type="containsText" dxfId="1405" priority="276" operator="containsText" text="Leve">
      <formula>NOT(ISERROR(SEARCH("Leve",I40)))</formula>
    </cfRule>
    <cfRule type="containsText" dxfId="1404" priority="281" operator="containsText" text="Moderado">
      <formula>NOT(ISERROR(SEARCH("Moderado",I40)))</formula>
    </cfRule>
  </conditionalFormatting>
  <conditionalFormatting sqref="K40:K44">
    <cfRule type="containsText" dxfId="1403" priority="268" operator="containsText" text="Media">
      <formula>NOT(ISERROR(SEARCH("Media",K40)))</formula>
    </cfRule>
  </conditionalFormatting>
  <conditionalFormatting sqref="L40:L44">
    <cfRule type="containsText" dxfId="1402" priority="267" operator="containsText" text="Moderado">
      <formula>NOT(ISERROR(SEARCH("Moderado",L40)))</formula>
    </cfRule>
  </conditionalFormatting>
  <conditionalFormatting sqref="J40:J44">
    <cfRule type="containsText" dxfId="1401" priority="266" operator="containsText" text="Moderado">
      <formula>NOT(ISERROR(SEARCH("Moderado",J40)))</formula>
    </cfRule>
  </conditionalFormatting>
  <conditionalFormatting sqref="J40:J44">
    <cfRule type="containsText" dxfId="1400" priority="264" operator="containsText" text="Bajo">
      <formula>NOT(ISERROR(SEARCH("Bajo",J40)))</formula>
    </cfRule>
    <cfRule type="containsText" dxfId="1399" priority="265" operator="containsText" text="Extremo">
      <formula>NOT(ISERROR(SEARCH("Extremo",J40)))</formula>
    </cfRule>
  </conditionalFormatting>
  <conditionalFormatting sqref="K40:K44">
    <cfRule type="containsText" dxfId="1398" priority="262" operator="containsText" text="Baja">
      <formula>NOT(ISERROR(SEARCH("Baja",K40)))</formula>
    </cfRule>
    <cfRule type="containsText" dxfId="1397" priority="263" operator="containsText" text="Muy Baja">
      <formula>NOT(ISERROR(SEARCH("Muy Baja",K40)))</formula>
    </cfRule>
  </conditionalFormatting>
  <conditionalFormatting sqref="K40:K44">
    <cfRule type="containsText" dxfId="1396" priority="260" operator="containsText" text="Muy Alta">
      <formula>NOT(ISERROR(SEARCH("Muy Alta",K40)))</formula>
    </cfRule>
    <cfRule type="containsText" dxfId="1395" priority="261" operator="containsText" text="Alta">
      <formula>NOT(ISERROR(SEARCH("Alta",K40)))</formula>
    </cfRule>
  </conditionalFormatting>
  <conditionalFormatting sqref="L40:L44">
    <cfRule type="containsText" dxfId="1394" priority="256" operator="containsText" text="Catastrófico">
      <formula>NOT(ISERROR(SEARCH("Catastrófico",L40)))</formula>
    </cfRule>
    <cfRule type="containsText" dxfId="1393" priority="257" operator="containsText" text="Mayor">
      <formula>NOT(ISERROR(SEARCH("Mayor",L40)))</formula>
    </cfRule>
    <cfRule type="containsText" dxfId="1392" priority="258" operator="containsText" text="Menor">
      <formula>NOT(ISERROR(SEARCH("Menor",L40)))</formula>
    </cfRule>
    <cfRule type="containsText" dxfId="1391" priority="259" operator="containsText" text="Leve">
      <formula>NOT(ISERROR(SEARCH("Leve",L40)))</formula>
    </cfRule>
  </conditionalFormatting>
  <conditionalFormatting sqref="K45:L45">
    <cfRule type="containsText" dxfId="1390" priority="250" operator="containsText" text="3- Moderado">
      <formula>NOT(ISERROR(SEARCH("3- Moderado",K45)))</formula>
    </cfRule>
    <cfRule type="containsText" dxfId="1389" priority="251" operator="containsText" text="6- Moderado">
      <formula>NOT(ISERROR(SEARCH("6- Moderado",K45)))</formula>
    </cfRule>
    <cfRule type="containsText" dxfId="1388" priority="252" operator="containsText" text="4- Moderado">
      <formula>NOT(ISERROR(SEARCH("4- Moderado",K45)))</formula>
    </cfRule>
    <cfRule type="containsText" dxfId="1387" priority="253" operator="containsText" text="3- Bajo">
      <formula>NOT(ISERROR(SEARCH("3- Bajo",K45)))</formula>
    </cfRule>
    <cfRule type="containsText" dxfId="1386" priority="254" operator="containsText" text="4- Bajo">
      <formula>NOT(ISERROR(SEARCH("4- Bajo",K45)))</formula>
    </cfRule>
    <cfRule type="containsText" dxfId="1385" priority="255" operator="containsText" text="1- Bajo">
      <formula>NOT(ISERROR(SEARCH("1- Bajo",K45)))</formula>
    </cfRule>
  </conditionalFormatting>
  <conditionalFormatting sqref="H45:I45">
    <cfRule type="containsText" dxfId="1384" priority="244" operator="containsText" text="3- Moderado">
      <formula>NOT(ISERROR(SEARCH("3- Moderado",H45)))</formula>
    </cfRule>
    <cfRule type="containsText" dxfId="1383" priority="245" operator="containsText" text="6- Moderado">
      <formula>NOT(ISERROR(SEARCH("6- Moderado",H45)))</formula>
    </cfRule>
    <cfRule type="containsText" dxfId="1382" priority="246" operator="containsText" text="4- Moderado">
      <formula>NOT(ISERROR(SEARCH("4- Moderado",H45)))</formula>
    </cfRule>
    <cfRule type="containsText" dxfId="1381" priority="247" operator="containsText" text="3- Bajo">
      <formula>NOT(ISERROR(SEARCH("3- Bajo",H45)))</formula>
    </cfRule>
    <cfRule type="containsText" dxfId="1380" priority="248" operator="containsText" text="4- Bajo">
      <formula>NOT(ISERROR(SEARCH("4- Bajo",H45)))</formula>
    </cfRule>
    <cfRule type="containsText" dxfId="1379" priority="249" operator="containsText" text="1- Bajo">
      <formula>NOT(ISERROR(SEARCH("1- Bajo",H45)))</formula>
    </cfRule>
  </conditionalFormatting>
  <conditionalFormatting sqref="A45 C45:E45">
    <cfRule type="containsText" dxfId="1378" priority="238" operator="containsText" text="3- Moderado">
      <formula>NOT(ISERROR(SEARCH("3- Moderado",A45)))</formula>
    </cfRule>
    <cfRule type="containsText" dxfId="1377" priority="239" operator="containsText" text="6- Moderado">
      <formula>NOT(ISERROR(SEARCH("6- Moderado",A45)))</formula>
    </cfRule>
    <cfRule type="containsText" dxfId="1376" priority="240" operator="containsText" text="4- Moderado">
      <formula>NOT(ISERROR(SEARCH("4- Moderado",A45)))</formula>
    </cfRule>
    <cfRule type="containsText" dxfId="1375" priority="241" operator="containsText" text="3- Bajo">
      <formula>NOT(ISERROR(SEARCH("3- Bajo",A45)))</formula>
    </cfRule>
    <cfRule type="containsText" dxfId="1374" priority="242" operator="containsText" text="4- Bajo">
      <formula>NOT(ISERROR(SEARCH("4- Bajo",A45)))</formula>
    </cfRule>
    <cfRule type="containsText" dxfId="1373" priority="243" operator="containsText" text="1- Bajo">
      <formula>NOT(ISERROR(SEARCH("1- Bajo",A45)))</formula>
    </cfRule>
  </conditionalFormatting>
  <conditionalFormatting sqref="F45:G45">
    <cfRule type="containsText" dxfId="1372" priority="232" operator="containsText" text="3- Moderado">
      <formula>NOT(ISERROR(SEARCH("3- Moderado",F45)))</formula>
    </cfRule>
    <cfRule type="containsText" dxfId="1371" priority="233" operator="containsText" text="6- Moderado">
      <formula>NOT(ISERROR(SEARCH("6- Moderado",F45)))</formula>
    </cfRule>
    <cfRule type="containsText" dxfId="1370" priority="234" operator="containsText" text="4- Moderado">
      <formula>NOT(ISERROR(SEARCH("4- Moderado",F45)))</formula>
    </cfRule>
    <cfRule type="containsText" dxfId="1369" priority="235" operator="containsText" text="3- Bajo">
      <formula>NOT(ISERROR(SEARCH("3- Bajo",F45)))</formula>
    </cfRule>
    <cfRule type="containsText" dxfId="1368" priority="236" operator="containsText" text="4- Bajo">
      <formula>NOT(ISERROR(SEARCH("4- Bajo",F45)))</formula>
    </cfRule>
    <cfRule type="containsText" dxfId="1367" priority="237" operator="containsText" text="1- Bajo">
      <formula>NOT(ISERROR(SEARCH("1- Bajo",F45)))</formula>
    </cfRule>
  </conditionalFormatting>
  <conditionalFormatting sqref="J45:J49">
    <cfRule type="containsText" dxfId="1366" priority="227" operator="containsText" text="Bajo">
      <formula>NOT(ISERROR(SEARCH("Bajo",J45)))</formula>
    </cfRule>
    <cfRule type="containsText" dxfId="1365" priority="228" operator="containsText" text="Moderado">
      <formula>NOT(ISERROR(SEARCH("Moderado",J45)))</formula>
    </cfRule>
    <cfRule type="containsText" dxfId="1364" priority="229" operator="containsText" text="Alto">
      <formula>NOT(ISERROR(SEARCH("Alto",J45)))</formula>
    </cfRule>
    <cfRule type="containsText" dxfId="1363"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362" priority="202" operator="containsText" text="Moderado">
      <formula>NOT(ISERROR(SEARCH("Moderado",M45)))</formula>
    </cfRule>
    <cfRule type="containsText" dxfId="1361" priority="222" operator="containsText" text="Bajo">
      <formula>NOT(ISERROR(SEARCH("Bajo",M45)))</formula>
    </cfRule>
    <cfRule type="containsText" dxfId="1360" priority="223" operator="containsText" text="Moderado">
      <formula>NOT(ISERROR(SEARCH("Moderado",M45)))</formula>
    </cfRule>
    <cfRule type="containsText" dxfId="1359" priority="224" operator="containsText" text="Alto">
      <formula>NOT(ISERROR(SEARCH("Alto",M45)))</formula>
    </cfRule>
    <cfRule type="containsText" dxfId="1358"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357" priority="216" operator="containsText" text="3- Moderado">
      <formula>NOT(ISERROR(SEARCH("3- Moderado",N45)))</formula>
    </cfRule>
    <cfRule type="containsText" dxfId="1356" priority="217" operator="containsText" text="6- Moderado">
      <formula>NOT(ISERROR(SEARCH("6- Moderado",N45)))</formula>
    </cfRule>
    <cfRule type="containsText" dxfId="1355" priority="218" operator="containsText" text="4- Moderado">
      <formula>NOT(ISERROR(SEARCH("4- Moderado",N45)))</formula>
    </cfRule>
    <cfRule type="containsText" dxfId="1354" priority="219" operator="containsText" text="3- Bajo">
      <formula>NOT(ISERROR(SEARCH("3- Bajo",N45)))</formula>
    </cfRule>
    <cfRule type="containsText" dxfId="1353" priority="220" operator="containsText" text="4- Bajo">
      <formula>NOT(ISERROR(SEARCH("4- Bajo",N45)))</formula>
    </cfRule>
    <cfRule type="containsText" dxfId="1352" priority="221" operator="containsText" text="1- Bajo">
      <formula>NOT(ISERROR(SEARCH("1- Bajo",N45)))</formula>
    </cfRule>
  </conditionalFormatting>
  <conditionalFormatting sqref="H45:H49">
    <cfRule type="containsText" dxfId="1351" priority="203" operator="containsText" text="Muy Alta">
      <formula>NOT(ISERROR(SEARCH("Muy Alta",H45)))</formula>
    </cfRule>
    <cfRule type="containsText" dxfId="1350" priority="204" operator="containsText" text="Alta">
      <formula>NOT(ISERROR(SEARCH("Alta",H45)))</formula>
    </cfRule>
    <cfRule type="containsText" dxfId="1349" priority="205" operator="containsText" text="Muy Alta">
      <formula>NOT(ISERROR(SEARCH("Muy Alta",H45)))</formula>
    </cfRule>
    <cfRule type="containsText" dxfId="1348" priority="210" operator="containsText" text="Muy Baja">
      <formula>NOT(ISERROR(SEARCH("Muy Baja",H45)))</formula>
    </cfRule>
    <cfRule type="containsText" dxfId="1347" priority="211" operator="containsText" text="Baja">
      <formula>NOT(ISERROR(SEARCH("Baja",H45)))</formula>
    </cfRule>
    <cfRule type="containsText" dxfId="1346" priority="212" operator="containsText" text="Media">
      <formula>NOT(ISERROR(SEARCH("Media",H45)))</formula>
    </cfRule>
    <cfRule type="containsText" dxfId="1345" priority="213" operator="containsText" text="Alta">
      <formula>NOT(ISERROR(SEARCH("Alta",H45)))</formula>
    </cfRule>
    <cfRule type="containsText" dxfId="1344" priority="215" operator="containsText" text="Muy Alta">
      <formula>NOT(ISERROR(SEARCH("Muy Alta",H45)))</formula>
    </cfRule>
  </conditionalFormatting>
  <conditionalFormatting sqref="I45:I49">
    <cfRule type="containsText" dxfId="1343" priority="206" operator="containsText" text="Catastrófico">
      <formula>NOT(ISERROR(SEARCH("Catastrófico",I45)))</formula>
    </cfRule>
    <cfRule type="containsText" dxfId="1342" priority="207" operator="containsText" text="Mayor">
      <formula>NOT(ISERROR(SEARCH("Mayor",I45)))</formula>
    </cfRule>
    <cfRule type="containsText" dxfId="1341" priority="208" operator="containsText" text="Menor">
      <formula>NOT(ISERROR(SEARCH("Menor",I45)))</formula>
    </cfRule>
    <cfRule type="containsText" dxfId="1340" priority="209" operator="containsText" text="Leve">
      <formula>NOT(ISERROR(SEARCH("Leve",I45)))</formula>
    </cfRule>
    <cfRule type="containsText" dxfId="1339" priority="214" operator="containsText" text="Moderado">
      <formula>NOT(ISERROR(SEARCH("Moderado",I45)))</formula>
    </cfRule>
  </conditionalFormatting>
  <conditionalFormatting sqref="K45:K49">
    <cfRule type="containsText" dxfId="1338" priority="201" operator="containsText" text="Media">
      <formula>NOT(ISERROR(SEARCH("Media",K45)))</formula>
    </cfRule>
  </conditionalFormatting>
  <conditionalFormatting sqref="L45:L49">
    <cfRule type="containsText" dxfId="1337" priority="200" operator="containsText" text="Moderado">
      <formula>NOT(ISERROR(SEARCH("Moderado",L45)))</formula>
    </cfRule>
  </conditionalFormatting>
  <conditionalFormatting sqref="J45:J49">
    <cfRule type="containsText" dxfId="1336" priority="199" operator="containsText" text="Moderado">
      <formula>NOT(ISERROR(SEARCH("Moderado",J45)))</formula>
    </cfRule>
  </conditionalFormatting>
  <conditionalFormatting sqref="J45:J49">
    <cfRule type="containsText" dxfId="1335" priority="197" operator="containsText" text="Bajo">
      <formula>NOT(ISERROR(SEARCH("Bajo",J45)))</formula>
    </cfRule>
    <cfRule type="containsText" dxfId="1334" priority="198" operator="containsText" text="Extremo">
      <formula>NOT(ISERROR(SEARCH("Extremo",J45)))</formula>
    </cfRule>
  </conditionalFormatting>
  <conditionalFormatting sqref="K45:K49">
    <cfRule type="containsText" dxfId="1333" priority="195" operator="containsText" text="Baja">
      <formula>NOT(ISERROR(SEARCH("Baja",K45)))</formula>
    </cfRule>
    <cfRule type="containsText" dxfId="1332" priority="196" operator="containsText" text="Muy Baja">
      <formula>NOT(ISERROR(SEARCH("Muy Baja",K45)))</formula>
    </cfRule>
  </conditionalFormatting>
  <conditionalFormatting sqref="K45:K49">
    <cfRule type="containsText" dxfId="1331" priority="193" operator="containsText" text="Muy Alta">
      <formula>NOT(ISERROR(SEARCH("Muy Alta",K45)))</formula>
    </cfRule>
    <cfRule type="containsText" dxfId="1330" priority="194" operator="containsText" text="Alta">
      <formula>NOT(ISERROR(SEARCH("Alta",K45)))</formula>
    </cfRule>
  </conditionalFormatting>
  <conditionalFormatting sqref="L45:L49">
    <cfRule type="containsText" dxfId="1329" priority="189" operator="containsText" text="Catastrófico">
      <formula>NOT(ISERROR(SEARCH("Catastrófico",L45)))</formula>
    </cfRule>
    <cfRule type="containsText" dxfId="1328" priority="190" operator="containsText" text="Mayor">
      <formula>NOT(ISERROR(SEARCH("Mayor",L45)))</formula>
    </cfRule>
    <cfRule type="containsText" dxfId="1327" priority="191" operator="containsText" text="Menor">
      <formula>NOT(ISERROR(SEARCH("Menor",L45)))</formula>
    </cfRule>
    <cfRule type="containsText" dxfId="1326" priority="192" operator="containsText" text="Leve">
      <formula>NOT(ISERROR(SEARCH("Leve",L45)))</formula>
    </cfRule>
  </conditionalFormatting>
  <conditionalFormatting sqref="K50:L50">
    <cfRule type="containsText" dxfId="1325" priority="183" operator="containsText" text="3- Moderado">
      <formula>NOT(ISERROR(SEARCH("3- Moderado",K50)))</formula>
    </cfRule>
    <cfRule type="containsText" dxfId="1324" priority="184" operator="containsText" text="6- Moderado">
      <formula>NOT(ISERROR(SEARCH("6- Moderado",K50)))</formula>
    </cfRule>
    <cfRule type="containsText" dxfId="1323" priority="185" operator="containsText" text="4- Moderado">
      <formula>NOT(ISERROR(SEARCH("4- Moderado",K50)))</formula>
    </cfRule>
    <cfRule type="containsText" dxfId="1322" priority="186" operator="containsText" text="3- Bajo">
      <formula>NOT(ISERROR(SEARCH("3- Bajo",K50)))</formula>
    </cfRule>
    <cfRule type="containsText" dxfId="1321" priority="187" operator="containsText" text="4- Bajo">
      <formula>NOT(ISERROR(SEARCH("4- Bajo",K50)))</formula>
    </cfRule>
    <cfRule type="containsText" dxfId="1320" priority="188" operator="containsText" text="1- Bajo">
      <formula>NOT(ISERROR(SEARCH("1- Bajo",K50)))</formula>
    </cfRule>
  </conditionalFormatting>
  <conditionalFormatting sqref="H50:I50">
    <cfRule type="containsText" dxfId="1319" priority="177" operator="containsText" text="3- Moderado">
      <formula>NOT(ISERROR(SEARCH("3- Moderado",H50)))</formula>
    </cfRule>
    <cfRule type="containsText" dxfId="1318" priority="178" operator="containsText" text="6- Moderado">
      <formula>NOT(ISERROR(SEARCH("6- Moderado",H50)))</formula>
    </cfRule>
    <cfRule type="containsText" dxfId="1317" priority="179" operator="containsText" text="4- Moderado">
      <formula>NOT(ISERROR(SEARCH("4- Moderado",H50)))</formula>
    </cfRule>
    <cfRule type="containsText" dxfId="1316" priority="180" operator="containsText" text="3- Bajo">
      <formula>NOT(ISERROR(SEARCH("3- Bajo",H50)))</formula>
    </cfRule>
    <cfRule type="containsText" dxfId="1315" priority="181" operator="containsText" text="4- Bajo">
      <formula>NOT(ISERROR(SEARCH("4- Bajo",H50)))</formula>
    </cfRule>
    <cfRule type="containsText" dxfId="1314" priority="182" operator="containsText" text="1- Bajo">
      <formula>NOT(ISERROR(SEARCH("1- Bajo",H50)))</formula>
    </cfRule>
  </conditionalFormatting>
  <conditionalFormatting sqref="A50 C50:E50">
    <cfRule type="containsText" dxfId="1313" priority="171" operator="containsText" text="3- Moderado">
      <formula>NOT(ISERROR(SEARCH("3- Moderado",A50)))</formula>
    </cfRule>
    <cfRule type="containsText" dxfId="1312" priority="172" operator="containsText" text="6- Moderado">
      <formula>NOT(ISERROR(SEARCH("6- Moderado",A50)))</formula>
    </cfRule>
    <cfRule type="containsText" dxfId="1311" priority="173" operator="containsText" text="4- Moderado">
      <formula>NOT(ISERROR(SEARCH("4- Moderado",A50)))</formula>
    </cfRule>
    <cfRule type="containsText" dxfId="1310" priority="174" operator="containsText" text="3- Bajo">
      <formula>NOT(ISERROR(SEARCH("3- Bajo",A50)))</formula>
    </cfRule>
    <cfRule type="containsText" dxfId="1309" priority="175" operator="containsText" text="4- Bajo">
      <formula>NOT(ISERROR(SEARCH("4- Bajo",A50)))</formula>
    </cfRule>
    <cfRule type="containsText" dxfId="1308" priority="176" operator="containsText" text="1- Bajo">
      <formula>NOT(ISERROR(SEARCH("1- Bajo",A50)))</formula>
    </cfRule>
  </conditionalFormatting>
  <conditionalFormatting sqref="F50:G50">
    <cfRule type="containsText" dxfId="1307" priority="165" operator="containsText" text="3- Moderado">
      <formula>NOT(ISERROR(SEARCH("3- Moderado",F50)))</formula>
    </cfRule>
    <cfRule type="containsText" dxfId="1306" priority="166" operator="containsText" text="6- Moderado">
      <formula>NOT(ISERROR(SEARCH("6- Moderado",F50)))</formula>
    </cfRule>
    <cfRule type="containsText" dxfId="1305" priority="167" operator="containsText" text="4- Moderado">
      <formula>NOT(ISERROR(SEARCH("4- Moderado",F50)))</formula>
    </cfRule>
    <cfRule type="containsText" dxfId="1304" priority="168" operator="containsText" text="3- Bajo">
      <formula>NOT(ISERROR(SEARCH("3- Bajo",F50)))</formula>
    </cfRule>
    <cfRule type="containsText" dxfId="1303" priority="169" operator="containsText" text="4- Bajo">
      <formula>NOT(ISERROR(SEARCH("4- Bajo",F50)))</formula>
    </cfRule>
    <cfRule type="containsText" dxfId="1302" priority="170" operator="containsText" text="1- Bajo">
      <formula>NOT(ISERROR(SEARCH("1- Bajo",F50)))</formula>
    </cfRule>
  </conditionalFormatting>
  <conditionalFormatting sqref="J50:J54">
    <cfRule type="containsText" dxfId="1301" priority="160" operator="containsText" text="Bajo">
      <formula>NOT(ISERROR(SEARCH("Bajo",J50)))</formula>
    </cfRule>
    <cfRule type="containsText" dxfId="1300" priority="161" operator="containsText" text="Moderado">
      <formula>NOT(ISERROR(SEARCH("Moderado",J50)))</formula>
    </cfRule>
    <cfRule type="containsText" dxfId="1299" priority="162" operator="containsText" text="Alto">
      <formula>NOT(ISERROR(SEARCH("Alto",J50)))</formula>
    </cfRule>
    <cfRule type="containsText" dxfId="1298"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297" priority="135" operator="containsText" text="Moderado">
      <formula>NOT(ISERROR(SEARCH("Moderado",M50)))</formula>
    </cfRule>
    <cfRule type="containsText" dxfId="1296" priority="155" operator="containsText" text="Bajo">
      <formula>NOT(ISERROR(SEARCH("Bajo",M50)))</formula>
    </cfRule>
    <cfRule type="containsText" dxfId="1295" priority="156" operator="containsText" text="Moderado">
      <formula>NOT(ISERROR(SEARCH("Moderado",M50)))</formula>
    </cfRule>
    <cfRule type="containsText" dxfId="1294" priority="157" operator="containsText" text="Alto">
      <formula>NOT(ISERROR(SEARCH("Alto",M50)))</formula>
    </cfRule>
    <cfRule type="containsText" dxfId="1293"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292" priority="149" operator="containsText" text="3- Moderado">
      <formula>NOT(ISERROR(SEARCH("3- Moderado",N50)))</formula>
    </cfRule>
    <cfRule type="containsText" dxfId="1291" priority="150" operator="containsText" text="6- Moderado">
      <formula>NOT(ISERROR(SEARCH("6- Moderado",N50)))</formula>
    </cfRule>
    <cfRule type="containsText" dxfId="1290" priority="151" operator="containsText" text="4- Moderado">
      <formula>NOT(ISERROR(SEARCH("4- Moderado",N50)))</formula>
    </cfRule>
    <cfRule type="containsText" dxfId="1289" priority="152" operator="containsText" text="3- Bajo">
      <formula>NOT(ISERROR(SEARCH("3- Bajo",N50)))</formula>
    </cfRule>
    <cfRule type="containsText" dxfId="1288" priority="153" operator="containsText" text="4- Bajo">
      <formula>NOT(ISERROR(SEARCH("4- Bajo",N50)))</formula>
    </cfRule>
    <cfRule type="containsText" dxfId="1287" priority="154" operator="containsText" text="1- Bajo">
      <formula>NOT(ISERROR(SEARCH("1- Bajo",N50)))</formula>
    </cfRule>
  </conditionalFormatting>
  <conditionalFormatting sqref="H50:H54">
    <cfRule type="containsText" dxfId="1286" priority="136" operator="containsText" text="Muy Alta">
      <formula>NOT(ISERROR(SEARCH("Muy Alta",H50)))</formula>
    </cfRule>
    <cfRule type="containsText" dxfId="1285" priority="137" operator="containsText" text="Alta">
      <formula>NOT(ISERROR(SEARCH("Alta",H50)))</formula>
    </cfRule>
    <cfRule type="containsText" dxfId="1284" priority="138" operator="containsText" text="Muy Alta">
      <formula>NOT(ISERROR(SEARCH("Muy Alta",H50)))</formula>
    </cfRule>
    <cfRule type="containsText" dxfId="1283" priority="143" operator="containsText" text="Muy Baja">
      <formula>NOT(ISERROR(SEARCH("Muy Baja",H50)))</formula>
    </cfRule>
    <cfRule type="containsText" dxfId="1282" priority="144" operator="containsText" text="Baja">
      <formula>NOT(ISERROR(SEARCH("Baja",H50)))</formula>
    </cfRule>
    <cfRule type="containsText" dxfId="1281" priority="145" operator="containsText" text="Media">
      <formula>NOT(ISERROR(SEARCH("Media",H50)))</formula>
    </cfRule>
    <cfRule type="containsText" dxfId="1280" priority="146" operator="containsText" text="Alta">
      <formula>NOT(ISERROR(SEARCH("Alta",H50)))</formula>
    </cfRule>
    <cfRule type="containsText" dxfId="1279" priority="148" operator="containsText" text="Muy Alta">
      <formula>NOT(ISERROR(SEARCH("Muy Alta",H50)))</formula>
    </cfRule>
  </conditionalFormatting>
  <conditionalFormatting sqref="I50:I54">
    <cfRule type="containsText" dxfId="1278" priority="139" operator="containsText" text="Catastrófico">
      <formula>NOT(ISERROR(SEARCH("Catastrófico",I50)))</formula>
    </cfRule>
    <cfRule type="containsText" dxfId="1277" priority="140" operator="containsText" text="Mayor">
      <formula>NOT(ISERROR(SEARCH("Mayor",I50)))</formula>
    </cfRule>
    <cfRule type="containsText" dxfId="1276" priority="141" operator="containsText" text="Menor">
      <formula>NOT(ISERROR(SEARCH("Menor",I50)))</formula>
    </cfRule>
    <cfRule type="containsText" dxfId="1275" priority="142" operator="containsText" text="Leve">
      <formula>NOT(ISERROR(SEARCH("Leve",I50)))</formula>
    </cfRule>
    <cfRule type="containsText" dxfId="1274" priority="147" operator="containsText" text="Moderado">
      <formula>NOT(ISERROR(SEARCH("Moderado",I50)))</formula>
    </cfRule>
  </conditionalFormatting>
  <conditionalFormatting sqref="K50:K54">
    <cfRule type="containsText" dxfId="1273" priority="134" operator="containsText" text="Media">
      <formula>NOT(ISERROR(SEARCH("Media",K50)))</formula>
    </cfRule>
  </conditionalFormatting>
  <conditionalFormatting sqref="L50:L54">
    <cfRule type="containsText" dxfId="1272" priority="133" operator="containsText" text="Moderado">
      <formula>NOT(ISERROR(SEARCH("Moderado",L50)))</formula>
    </cfRule>
  </conditionalFormatting>
  <conditionalFormatting sqref="J50:J54">
    <cfRule type="containsText" dxfId="1271" priority="132" operator="containsText" text="Moderado">
      <formula>NOT(ISERROR(SEARCH("Moderado",J50)))</formula>
    </cfRule>
  </conditionalFormatting>
  <conditionalFormatting sqref="J50:J54">
    <cfRule type="containsText" dxfId="1270" priority="130" operator="containsText" text="Bajo">
      <formula>NOT(ISERROR(SEARCH("Bajo",J50)))</formula>
    </cfRule>
    <cfRule type="containsText" dxfId="1269" priority="131" operator="containsText" text="Extremo">
      <formula>NOT(ISERROR(SEARCH("Extremo",J50)))</formula>
    </cfRule>
  </conditionalFormatting>
  <conditionalFormatting sqref="K50:K54">
    <cfRule type="containsText" dxfId="1268" priority="128" operator="containsText" text="Baja">
      <formula>NOT(ISERROR(SEARCH("Baja",K50)))</formula>
    </cfRule>
    <cfRule type="containsText" dxfId="1267" priority="129" operator="containsText" text="Muy Baja">
      <formula>NOT(ISERROR(SEARCH("Muy Baja",K50)))</formula>
    </cfRule>
  </conditionalFormatting>
  <conditionalFormatting sqref="K50:K54">
    <cfRule type="containsText" dxfId="1266" priority="126" operator="containsText" text="Muy Alta">
      <formula>NOT(ISERROR(SEARCH("Muy Alta",K50)))</formula>
    </cfRule>
    <cfRule type="containsText" dxfId="1265" priority="127" operator="containsText" text="Alta">
      <formula>NOT(ISERROR(SEARCH("Alta",K50)))</formula>
    </cfRule>
  </conditionalFormatting>
  <conditionalFormatting sqref="L50:L54">
    <cfRule type="containsText" dxfId="1264" priority="122" operator="containsText" text="Catastrófico">
      <formula>NOT(ISERROR(SEARCH("Catastrófico",L50)))</formula>
    </cfRule>
    <cfRule type="containsText" dxfId="1263" priority="123" operator="containsText" text="Mayor">
      <formula>NOT(ISERROR(SEARCH("Mayor",L50)))</formula>
    </cfRule>
    <cfRule type="containsText" dxfId="1262" priority="124" operator="containsText" text="Menor">
      <formula>NOT(ISERROR(SEARCH("Menor",L50)))</formula>
    </cfRule>
    <cfRule type="containsText" dxfId="1261" priority="125" operator="containsText" text="Leve">
      <formula>NOT(ISERROR(SEARCH("Leve",L50)))</formula>
    </cfRule>
  </conditionalFormatting>
  <conditionalFormatting sqref="K55:L55">
    <cfRule type="containsText" dxfId="1260" priority="116" operator="containsText" text="3- Moderado">
      <formula>NOT(ISERROR(SEARCH("3- Moderado",K55)))</formula>
    </cfRule>
    <cfRule type="containsText" dxfId="1259" priority="117" operator="containsText" text="6- Moderado">
      <formula>NOT(ISERROR(SEARCH("6- Moderado",K55)))</formula>
    </cfRule>
    <cfRule type="containsText" dxfId="1258" priority="118" operator="containsText" text="4- Moderado">
      <formula>NOT(ISERROR(SEARCH("4- Moderado",K55)))</formula>
    </cfRule>
    <cfRule type="containsText" dxfId="1257" priority="119" operator="containsText" text="3- Bajo">
      <formula>NOT(ISERROR(SEARCH("3- Bajo",K55)))</formula>
    </cfRule>
    <cfRule type="containsText" dxfId="1256" priority="120" operator="containsText" text="4- Bajo">
      <formula>NOT(ISERROR(SEARCH("4- Bajo",K55)))</formula>
    </cfRule>
    <cfRule type="containsText" dxfId="1255" priority="121" operator="containsText" text="1- Bajo">
      <formula>NOT(ISERROR(SEARCH("1- Bajo",K55)))</formula>
    </cfRule>
  </conditionalFormatting>
  <conditionalFormatting sqref="H55:I55">
    <cfRule type="containsText" dxfId="1254" priority="110" operator="containsText" text="3- Moderado">
      <formula>NOT(ISERROR(SEARCH("3- Moderado",H55)))</formula>
    </cfRule>
    <cfRule type="containsText" dxfId="1253" priority="111" operator="containsText" text="6- Moderado">
      <formula>NOT(ISERROR(SEARCH("6- Moderado",H55)))</formula>
    </cfRule>
    <cfRule type="containsText" dxfId="1252" priority="112" operator="containsText" text="4- Moderado">
      <formula>NOT(ISERROR(SEARCH("4- Moderado",H55)))</formula>
    </cfRule>
    <cfRule type="containsText" dxfId="1251" priority="113" operator="containsText" text="3- Bajo">
      <formula>NOT(ISERROR(SEARCH("3- Bajo",H55)))</formula>
    </cfRule>
    <cfRule type="containsText" dxfId="1250" priority="114" operator="containsText" text="4- Bajo">
      <formula>NOT(ISERROR(SEARCH("4- Bajo",H55)))</formula>
    </cfRule>
    <cfRule type="containsText" dxfId="1249" priority="115" operator="containsText" text="1- Bajo">
      <formula>NOT(ISERROR(SEARCH("1- Bajo",H55)))</formula>
    </cfRule>
  </conditionalFormatting>
  <conditionalFormatting sqref="A55 C55:E55">
    <cfRule type="containsText" dxfId="1248" priority="104" operator="containsText" text="3- Moderado">
      <formula>NOT(ISERROR(SEARCH("3- Moderado",A55)))</formula>
    </cfRule>
    <cfRule type="containsText" dxfId="1247" priority="105" operator="containsText" text="6- Moderado">
      <formula>NOT(ISERROR(SEARCH("6- Moderado",A55)))</formula>
    </cfRule>
    <cfRule type="containsText" dxfId="1246" priority="106" operator="containsText" text="4- Moderado">
      <formula>NOT(ISERROR(SEARCH("4- Moderado",A55)))</formula>
    </cfRule>
    <cfRule type="containsText" dxfId="1245" priority="107" operator="containsText" text="3- Bajo">
      <formula>NOT(ISERROR(SEARCH("3- Bajo",A55)))</formula>
    </cfRule>
    <cfRule type="containsText" dxfId="1244" priority="108" operator="containsText" text="4- Bajo">
      <formula>NOT(ISERROR(SEARCH("4- Bajo",A55)))</formula>
    </cfRule>
    <cfRule type="containsText" dxfId="1243" priority="109" operator="containsText" text="1- Bajo">
      <formula>NOT(ISERROR(SEARCH("1- Bajo",A55)))</formula>
    </cfRule>
  </conditionalFormatting>
  <conditionalFormatting sqref="F55:G55">
    <cfRule type="containsText" dxfId="1242" priority="98" operator="containsText" text="3- Moderado">
      <formula>NOT(ISERROR(SEARCH("3- Moderado",F55)))</formula>
    </cfRule>
    <cfRule type="containsText" dxfId="1241" priority="99" operator="containsText" text="6- Moderado">
      <formula>NOT(ISERROR(SEARCH("6- Moderado",F55)))</formula>
    </cfRule>
    <cfRule type="containsText" dxfId="1240" priority="100" operator="containsText" text="4- Moderado">
      <formula>NOT(ISERROR(SEARCH("4- Moderado",F55)))</formula>
    </cfRule>
    <cfRule type="containsText" dxfId="1239" priority="101" operator="containsText" text="3- Bajo">
      <formula>NOT(ISERROR(SEARCH("3- Bajo",F55)))</formula>
    </cfRule>
    <cfRule type="containsText" dxfId="1238" priority="102" operator="containsText" text="4- Bajo">
      <formula>NOT(ISERROR(SEARCH("4- Bajo",F55)))</formula>
    </cfRule>
    <cfRule type="containsText" dxfId="1237" priority="103" operator="containsText" text="1- Bajo">
      <formula>NOT(ISERROR(SEARCH("1- Bajo",F55)))</formula>
    </cfRule>
  </conditionalFormatting>
  <conditionalFormatting sqref="J55:J59">
    <cfRule type="containsText" dxfId="1236" priority="93" operator="containsText" text="Bajo">
      <formula>NOT(ISERROR(SEARCH("Bajo",J55)))</formula>
    </cfRule>
    <cfRule type="containsText" dxfId="1235" priority="94" operator="containsText" text="Moderado">
      <formula>NOT(ISERROR(SEARCH("Moderado",J55)))</formula>
    </cfRule>
    <cfRule type="containsText" dxfId="1234" priority="95" operator="containsText" text="Alto">
      <formula>NOT(ISERROR(SEARCH("Alto",J55)))</formula>
    </cfRule>
    <cfRule type="containsText" dxfId="1233"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232" priority="68" operator="containsText" text="Moderado">
      <formula>NOT(ISERROR(SEARCH("Moderado",M55)))</formula>
    </cfRule>
    <cfRule type="containsText" dxfId="1231" priority="88" operator="containsText" text="Bajo">
      <formula>NOT(ISERROR(SEARCH("Bajo",M55)))</formula>
    </cfRule>
    <cfRule type="containsText" dxfId="1230" priority="89" operator="containsText" text="Moderado">
      <formula>NOT(ISERROR(SEARCH("Moderado",M55)))</formula>
    </cfRule>
    <cfRule type="containsText" dxfId="1229" priority="90" operator="containsText" text="Alto">
      <formula>NOT(ISERROR(SEARCH("Alto",M55)))</formula>
    </cfRule>
    <cfRule type="containsText" dxfId="1228"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227" priority="82" operator="containsText" text="3- Moderado">
      <formula>NOT(ISERROR(SEARCH("3- Moderado",N55)))</formula>
    </cfRule>
    <cfRule type="containsText" dxfId="1226" priority="83" operator="containsText" text="6- Moderado">
      <formula>NOT(ISERROR(SEARCH("6- Moderado",N55)))</formula>
    </cfRule>
    <cfRule type="containsText" dxfId="1225" priority="84" operator="containsText" text="4- Moderado">
      <formula>NOT(ISERROR(SEARCH("4- Moderado",N55)))</formula>
    </cfRule>
    <cfRule type="containsText" dxfId="1224" priority="85" operator="containsText" text="3- Bajo">
      <formula>NOT(ISERROR(SEARCH("3- Bajo",N55)))</formula>
    </cfRule>
    <cfRule type="containsText" dxfId="1223" priority="86" operator="containsText" text="4- Bajo">
      <formula>NOT(ISERROR(SEARCH("4- Bajo",N55)))</formula>
    </cfRule>
    <cfRule type="containsText" dxfId="1222" priority="87" operator="containsText" text="1- Bajo">
      <formula>NOT(ISERROR(SEARCH("1- Bajo",N55)))</formula>
    </cfRule>
  </conditionalFormatting>
  <conditionalFormatting sqref="H55:H59">
    <cfRule type="containsText" dxfId="1221" priority="69" operator="containsText" text="Muy Alta">
      <formula>NOT(ISERROR(SEARCH("Muy Alta",H55)))</formula>
    </cfRule>
    <cfRule type="containsText" dxfId="1220" priority="70" operator="containsText" text="Alta">
      <formula>NOT(ISERROR(SEARCH("Alta",H55)))</formula>
    </cfRule>
    <cfRule type="containsText" dxfId="1219" priority="71" operator="containsText" text="Muy Alta">
      <formula>NOT(ISERROR(SEARCH("Muy Alta",H55)))</formula>
    </cfRule>
    <cfRule type="containsText" dxfId="1218" priority="76" operator="containsText" text="Muy Baja">
      <formula>NOT(ISERROR(SEARCH("Muy Baja",H55)))</formula>
    </cfRule>
    <cfRule type="containsText" dxfId="1217" priority="77" operator="containsText" text="Baja">
      <formula>NOT(ISERROR(SEARCH("Baja",H55)))</formula>
    </cfRule>
    <cfRule type="containsText" dxfId="1216" priority="78" operator="containsText" text="Media">
      <formula>NOT(ISERROR(SEARCH("Media",H55)))</formula>
    </cfRule>
    <cfRule type="containsText" dxfId="1215" priority="79" operator="containsText" text="Alta">
      <formula>NOT(ISERROR(SEARCH("Alta",H55)))</formula>
    </cfRule>
    <cfRule type="containsText" dxfId="1214" priority="81" operator="containsText" text="Muy Alta">
      <formula>NOT(ISERROR(SEARCH("Muy Alta",H55)))</formula>
    </cfRule>
  </conditionalFormatting>
  <conditionalFormatting sqref="I55:I59">
    <cfRule type="containsText" dxfId="1213" priority="72" operator="containsText" text="Catastrófico">
      <formula>NOT(ISERROR(SEARCH("Catastrófico",I55)))</formula>
    </cfRule>
    <cfRule type="containsText" dxfId="1212" priority="73" operator="containsText" text="Mayor">
      <formula>NOT(ISERROR(SEARCH("Mayor",I55)))</formula>
    </cfRule>
    <cfRule type="containsText" dxfId="1211" priority="74" operator="containsText" text="Menor">
      <formula>NOT(ISERROR(SEARCH("Menor",I55)))</formula>
    </cfRule>
    <cfRule type="containsText" dxfId="1210" priority="75" operator="containsText" text="Leve">
      <formula>NOT(ISERROR(SEARCH("Leve",I55)))</formula>
    </cfRule>
    <cfRule type="containsText" dxfId="1209" priority="80" operator="containsText" text="Moderado">
      <formula>NOT(ISERROR(SEARCH("Moderado",I55)))</formula>
    </cfRule>
  </conditionalFormatting>
  <conditionalFormatting sqref="K55:K59">
    <cfRule type="containsText" dxfId="1208" priority="67" operator="containsText" text="Media">
      <formula>NOT(ISERROR(SEARCH("Media",K55)))</formula>
    </cfRule>
  </conditionalFormatting>
  <conditionalFormatting sqref="L55:L59">
    <cfRule type="containsText" dxfId="1207" priority="66" operator="containsText" text="Moderado">
      <formula>NOT(ISERROR(SEARCH("Moderado",L55)))</formula>
    </cfRule>
  </conditionalFormatting>
  <conditionalFormatting sqref="J55:J59">
    <cfRule type="containsText" dxfId="1206" priority="65" operator="containsText" text="Moderado">
      <formula>NOT(ISERROR(SEARCH("Moderado",J55)))</formula>
    </cfRule>
  </conditionalFormatting>
  <conditionalFormatting sqref="J55:J59">
    <cfRule type="containsText" dxfId="1205" priority="63" operator="containsText" text="Bajo">
      <formula>NOT(ISERROR(SEARCH("Bajo",J55)))</formula>
    </cfRule>
    <cfRule type="containsText" dxfId="1204" priority="64" operator="containsText" text="Extremo">
      <formula>NOT(ISERROR(SEARCH("Extremo",J55)))</formula>
    </cfRule>
  </conditionalFormatting>
  <conditionalFormatting sqref="K55:K59">
    <cfRule type="containsText" dxfId="1203" priority="61" operator="containsText" text="Baja">
      <formula>NOT(ISERROR(SEARCH("Baja",K55)))</formula>
    </cfRule>
    <cfRule type="containsText" dxfId="1202" priority="62" operator="containsText" text="Muy Baja">
      <formula>NOT(ISERROR(SEARCH("Muy Baja",K55)))</formula>
    </cfRule>
  </conditionalFormatting>
  <conditionalFormatting sqref="K55:K59">
    <cfRule type="containsText" dxfId="1201" priority="59" operator="containsText" text="Muy Alta">
      <formula>NOT(ISERROR(SEARCH("Muy Alta",K55)))</formula>
    </cfRule>
    <cfRule type="containsText" dxfId="1200" priority="60" operator="containsText" text="Alta">
      <formula>NOT(ISERROR(SEARCH("Alta",K55)))</formula>
    </cfRule>
  </conditionalFormatting>
  <conditionalFormatting sqref="L55:L59">
    <cfRule type="containsText" dxfId="1199" priority="55" operator="containsText" text="Catastrófico">
      <formula>NOT(ISERROR(SEARCH("Catastrófico",L55)))</formula>
    </cfRule>
    <cfRule type="containsText" dxfId="1198" priority="56" operator="containsText" text="Mayor">
      <formula>NOT(ISERROR(SEARCH("Mayor",L55)))</formula>
    </cfRule>
    <cfRule type="containsText" dxfId="1197" priority="57" operator="containsText" text="Menor">
      <formula>NOT(ISERROR(SEARCH("Menor",L55)))</formula>
    </cfRule>
    <cfRule type="containsText" dxfId="1196" priority="58"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s>
  <pageMargins left="0.7" right="0.7" top="0.75" bottom="0.75" header="0.3" footer="0.3"/>
  <pageSetup orientation="portrait" horizontalDpi="4294967293"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R59"/>
  <sheetViews>
    <sheetView zoomScale="80" zoomScaleNormal="80" workbookViewId="0">
      <selection sqref="A1:C2"/>
    </sheetView>
  </sheetViews>
  <sheetFormatPr baseColWidth="10" defaultColWidth="11.42578125" defaultRowHeight="15" x14ac:dyDescent="0.25"/>
  <cols>
    <col min="1" max="2" width="18.42578125" style="34" customWidth="1"/>
    <col min="3" max="3" width="15.5703125" customWidth="1"/>
    <col min="4" max="4" width="27.5703125" style="34" customWidth="1"/>
    <col min="5" max="5" width="18" style="82" customWidth="1"/>
    <col min="6" max="6" width="40.140625" customWidth="1"/>
    <col min="7" max="7" width="20.42578125" customWidth="1"/>
    <col min="8" max="8" width="10.42578125" style="83" customWidth="1"/>
    <col min="9" max="9" width="11.42578125" style="83" customWidth="1"/>
    <col min="10" max="10" width="10.140625" style="84" customWidth="1"/>
    <col min="11" max="11" width="11.42578125" style="83" customWidth="1"/>
    <col min="12" max="12" width="10.85546875" style="83" customWidth="1"/>
    <col min="13" max="13" width="18.28515625" style="83" bestFit="1" customWidth="1"/>
    <col min="14" max="14" width="18.28515625" bestFit="1" customWidth="1"/>
    <col min="15" max="15" width="62.140625" customWidth="1"/>
    <col min="16" max="16" width="15" customWidth="1"/>
    <col min="17" max="17" width="15.85546875" customWidth="1"/>
    <col min="18" max="18" width="16" customWidth="1"/>
    <col min="19" max="19" width="16.28515625" customWidth="1"/>
    <col min="20" max="20" width="42.28515625" customWidth="1"/>
    <col min="21" max="176" width="11.42578125" style="7"/>
  </cols>
  <sheetData>
    <row r="1" spans="1:278" s="70" customFormat="1" ht="16.5" customHeight="1" x14ac:dyDescent="0.3">
      <c r="A1" s="408"/>
      <c r="B1" s="409"/>
      <c r="C1" s="409"/>
      <c r="D1" s="412" t="s">
        <v>519</v>
      </c>
      <c r="E1" s="412"/>
      <c r="F1" s="412"/>
      <c r="G1" s="412"/>
      <c r="H1" s="412"/>
      <c r="I1" s="412"/>
      <c r="J1" s="412"/>
      <c r="K1" s="412"/>
      <c r="L1" s="412"/>
      <c r="M1" s="412"/>
      <c r="N1" s="412"/>
      <c r="O1" s="412"/>
      <c r="P1" s="412"/>
      <c r="Q1" s="413"/>
      <c r="R1" s="331" t="s">
        <v>139</v>
      </c>
      <c r="S1" s="331"/>
      <c r="T1" s="331"/>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row>
    <row r="2" spans="1:278" s="70" customFormat="1" ht="39.75" customHeight="1" x14ac:dyDescent="0.3">
      <c r="A2" s="410"/>
      <c r="B2" s="411"/>
      <c r="C2" s="411"/>
      <c r="D2" s="414"/>
      <c r="E2" s="414"/>
      <c r="F2" s="414"/>
      <c r="G2" s="414"/>
      <c r="H2" s="414"/>
      <c r="I2" s="414"/>
      <c r="J2" s="414"/>
      <c r="K2" s="414"/>
      <c r="L2" s="414"/>
      <c r="M2" s="414"/>
      <c r="N2" s="414"/>
      <c r="O2" s="414"/>
      <c r="P2" s="414"/>
      <c r="Q2" s="415"/>
      <c r="R2" s="331"/>
      <c r="S2" s="331"/>
      <c r="T2" s="331"/>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row>
    <row r="3" spans="1:278" s="70" customFormat="1" ht="3" customHeight="1" x14ac:dyDescent="0.3">
      <c r="A3" s="2"/>
      <c r="B3" s="2"/>
      <c r="C3" s="3"/>
      <c r="D3" s="414"/>
      <c r="E3" s="414"/>
      <c r="F3" s="414"/>
      <c r="G3" s="414"/>
      <c r="H3" s="414"/>
      <c r="I3" s="414"/>
      <c r="J3" s="414"/>
      <c r="K3" s="414"/>
      <c r="L3" s="414"/>
      <c r="M3" s="414"/>
      <c r="N3" s="414"/>
      <c r="O3" s="414"/>
      <c r="P3" s="414"/>
      <c r="Q3" s="415"/>
      <c r="R3" s="331"/>
      <c r="S3" s="331"/>
      <c r="T3" s="331"/>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row>
    <row r="4" spans="1:278" s="70" customFormat="1" ht="41.25" customHeight="1" x14ac:dyDescent="0.3">
      <c r="A4" s="393" t="s">
        <v>140</v>
      </c>
      <c r="B4" s="394"/>
      <c r="C4" s="395"/>
      <c r="D4" s="396" t="str">
        <f>'Mapa Final'!D4</f>
        <v>Gestión Tecnológica</v>
      </c>
      <c r="E4" s="397"/>
      <c r="F4" s="397"/>
      <c r="G4" s="397"/>
      <c r="H4" s="397"/>
      <c r="I4" s="397"/>
      <c r="J4" s="397"/>
      <c r="K4" s="397"/>
      <c r="L4" s="397"/>
      <c r="M4" s="397"/>
      <c r="N4" s="398"/>
      <c r="O4" s="399"/>
      <c r="P4" s="399"/>
      <c r="Q4" s="399"/>
      <c r="R4" s="1"/>
      <c r="S4" s="1"/>
      <c r="T4" s="1"/>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row>
    <row r="5" spans="1:278" s="70" customFormat="1" ht="52.5" customHeight="1" x14ac:dyDescent="0.3">
      <c r="A5" s="393" t="s">
        <v>142</v>
      </c>
      <c r="B5" s="394"/>
      <c r="C5" s="395"/>
      <c r="D5" s="400"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01"/>
      <c r="F5" s="401"/>
      <c r="G5" s="401"/>
      <c r="H5" s="401"/>
      <c r="I5" s="401"/>
      <c r="J5" s="401"/>
      <c r="K5" s="401"/>
      <c r="L5" s="401"/>
      <c r="M5" s="401"/>
      <c r="N5" s="402"/>
      <c r="O5" s="1"/>
      <c r="P5" s="1"/>
      <c r="Q5" s="1"/>
      <c r="R5" s="1"/>
      <c r="S5" s="1"/>
      <c r="T5" s="1"/>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row>
    <row r="6" spans="1:278" s="70" customFormat="1" ht="32.25" customHeight="1" thickBot="1" x14ac:dyDescent="0.35">
      <c r="A6" s="393" t="s">
        <v>143</v>
      </c>
      <c r="B6" s="394"/>
      <c r="C6" s="395"/>
      <c r="D6" s="400" t="str">
        <f>'Mapa Final'!D6</f>
        <v xml:space="preserve">Nivel Central </v>
      </c>
      <c r="E6" s="401"/>
      <c r="F6" s="401"/>
      <c r="G6" s="401"/>
      <c r="H6" s="401"/>
      <c r="I6" s="401"/>
      <c r="J6" s="401"/>
      <c r="K6" s="401"/>
      <c r="L6" s="401"/>
      <c r="M6" s="401"/>
      <c r="N6" s="402"/>
      <c r="O6" s="1"/>
      <c r="P6" s="1"/>
      <c r="Q6" s="1"/>
      <c r="R6" s="1"/>
      <c r="S6" s="1"/>
      <c r="T6" s="1"/>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row>
    <row r="7" spans="1:278" s="78" customFormat="1" ht="39.75" customHeight="1" thickTop="1" thickBot="1" x14ac:dyDescent="0.3">
      <c r="A7" s="403" t="s">
        <v>280</v>
      </c>
      <c r="B7" s="404"/>
      <c r="C7" s="404"/>
      <c r="D7" s="404"/>
      <c r="E7" s="404"/>
      <c r="F7" s="405"/>
      <c r="G7" s="85"/>
      <c r="H7" s="406" t="s">
        <v>281</v>
      </c>
      <c r="I7" s="406"/>
      <c r="J7" s="406"/>
      <c r="K7" s="406" t="s">
        <v>282</v>
      </c>
      <c r="L7" s="406"/>
      <c r="M7" s="406"/>
      <c r="N7" s="407" t="s">
        <v>283</v>
      </c>
      <c r="O7" s="416" t="s">
        <v>284</v>
      </c>
      <c r="P7" s="418" t="s">
        <v>285</v>
      </c>
      <c r="Q7" s="419"/>
      <c r="R7" s="418" t="s">
        <v>286</v>
      </c>
      <c r="S7" s="419"/>
      <c r="T7" s="420" t="s">
        <v>520</v>
      </c>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row>
    <row r="8" spans="1:278" s="79" customFormat="1" ht="60.95" customHeight="1" thickTop="1" thickBot="1" x14ac:dyDescent="0.3">
      <c r="A8" s="93" t="s">
        <v>27</v>
      </c>
      <c r="B8" s="93" t="s">
        <v>151</v>
      </c>
      <c r="C8" s="94" t="s">
        <v>92</v>
      </c>
      <c r="D8" s="86" t="s">
        <v>152</v>
      </c>
      <c r="E8" s="95" t="s">
        <v>96</v>
      </c>
      <c r="F8" s="95" t="s">
        <v>98</v>
      </c>
      <c r="G8" s="95" t="s">
        <v>100</v>
      </c>
      <c r="H8" s="87" t="s">
        <v>288</v>
      </c>
      <c r="I8" s="87" t="s">
        <v>289</v>
      </c>
      <c r="J8" s="87" t="s">
        <v>290</v>
      </c>
      <c r="K8" s="87" t="s">
        <v>288</v>
      </c>
      <c r="L8" s="87" t="s">
        <v>291</v>
      </c>
      <c r="M8" s="87" t="s">
        <v>290</v>
      </c>
      <c r="N8" s="407"/>
      <c r="O8" s="417"/>
      <c r="P8" s="88" t="s">
        <v>292</v>
      </c>
      <c r="Q8" s="88" t="s">
        <v>293</v>
      </c>
      <c r="R8" s="88" t="s">
        <v>294</v>
      </c>
      <c r="S8" s="88" t="s">
        <v>295</v>
      </c>
      <c r="T8" s="420"/>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278" s="80" customFormat="1" ht="10.5" customHeight="1" thickTop="1" thickBot="1" x14ac:dyDescent="0.3">
      <c r="A9" s="388"/>
      <c r="B9" s="389"/>
      <c r="C9" s="389"/>
      <c r="D9" s="389"/>
      <c r="E9" s="389"/>
      <c r="F9" s="389"/>
      <c r="G9" s="389"/>
      <c r="H9" s="389"/>
      <c r="I9" s="389"/>
      <c r="J9" s="389"/>
      <c r="K9" s="389"/>
      <c r="L9" s="389"/>
      <c r="M9" s="389"/>
      <c r="N9" s="389"/>
      <c r="T9" s="89"/>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row>
    <row r="10" spans="1:278" s="81" customFormat="1" ht="15" customHeight="1" x14ac:dyDescent="0.2">
      <c r="A10" s="370">
        <f>'Mapa Final'!A10</f>
        <v>1</v>
      </c>
      <c r="B10" s="351" t="str">
        <f>'Mapa Final'!B10</f>
        <v>Interrupción del servicio de conectividad WAN - Nacional</v>
      </c>
      <c r="C10" s="373" t="str">
        <f>'Mapa Final'!C10</f>
        <v>Afectación en la Prestación del Servicio de Justicia</v>
      </c>
      <c r="D10" s="373" t="str">
        <f>'Mapa Final'!D10</f>
        <v>1. Fallas del operador de conectividad Nacional y sus aliados.
2. Saturación en los canales
3. Fluido Eléctrico</v>
      </c>
      <c r="E10" s="376" t="str">
        <f>'Mapa Final'!E10</f>
        <v>Imprevistos</v>
      </c>
      <c r="F10" s="376" t="str">
        <f>'Mapa Final'!F10</f>
        <v>Imprevistos de la prestación de los servicios de conectividad.</v>
      </c>
      <c r="G10" s="376" t="str">
        <f>'Mapa Final'!G10</f>
        <v>Daños Activos Fijos/Eventos Externos</v>
      </c>
      <c r="H10" s="379" t="str">
        <f>'Mapa Final'!I10</f>
        <v>Media</v>
      </c>
      <c r="I10" s="382" t="str">
        <f>'Mapa Final'!L10</f>
        <v>Moderado</v>
      </c>
      <c r="J10" s="361" t="str">
        <f>'Mapa Final'!N10</f>
        <v>Moderado</v>
      </c>
      <c r="K10" s="364" t="str">
        <f>'Mapa Final'!AA10</f>
        <v>Baja</v>
      </c>
      <c r="L10" s="364" t="str">
        <f>'Mapa Final'!AE10</f>
        <v>Moderado</v>
      </c>
      <c r="M10" s="367" t="str">
        <f>'Mapa Final'!AG10</f>
        <v>Moderado</v>
      </c>
      <c r="N10" s="364" t="str">
        <f>'Mapa Final'!AH10</f>
        <v>Evitar</v>
      </c>
      <c r="O10" s="496"/>
      <c r="P10" s="354" t="s">
        <v>297</v>
      </c>
      <c r="Q10" s="354" t="s">
        <v>298</v>
      </c>
      <c r="R10" s="357">
        <v>44742</v>
      </c>
      <c r="S10" s="357">
        <v>44834</v>
      </c>
      <c r="T10" s="496"/>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row>
    <row r="11" spans="1:278" s="81" customFormat="1" ht="13.5" customHeight="1" x14ac:dyDescent="0.2">
      <c r="A11" s="371"/>
      <c r="B11" s="352"/>
      <c r="C11" s="374"/>
      <c r="D11" s="374"/>
      <c r="E11" s="377"/>
      <c r="F11" s="377"/>
      <c r="G11" s="377"/>
      <c r="H11" s="380"/>
      <c r="I11" s="383"/>
      <c r="J11" s="362"/>
      <c r="K11" s="365"/>
      <c r="L11" s="365"/>
      <c r="M11" s="368"/>
      <c r="N11" s="365"/>
      <c r="O11" s="500"/>
      <c r="P11" s="355"/>
      <c r="Q11" s="355"/>
      <c r="R11" s="355"/>
      <c r="S11" s="355"/>
      <c r="T11" s="497"/>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row>
    <row r="12" spans="1:278" s="81" customFormat="1" ht="13.5" customHeight="1" x14ac:dyDescent="0.2">
      <c r="A12" s="371"/>
      <c r="B12" s="352"/>
      <c r="C12" s="374"/>
      <c r="D12" s="374"/>
      <c r="E12" s="377"/>
      <c r="F12" s="377"/>
      <c r="G12" s="377"/>
      <c r="H12" s="380"/>
      <c r="I12" s="383"/>
      <c r="J12" s="362"/>
      <c r="K12" s="365"/>
      <c r="L12" s="365"/>
      <c r="M12" s="368"/>
      <c r="N12" s="365"/>
      <c r="O12" s="500"/>
      <c r="P12" s="355"/>
      <c r="Q12" s="355"/>
      <c r="R12" s="355"/>
      <c r="S12" s="355"/>
      <c r="T12" s="497"/>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row>
    <row r="13" spans="1:278" s="81" customFormat="1" ht="13.5" customHeight="1" x14ac:dyDescent="0.2">
      <c r="A13" s="371"/>
      <c r="B13" s="352"/>
      <c r="C13" s="374"/>
      <c r="D13" s="374"/>
      <c r="E13" s="377"/>
      <c r="F13" s="377"/>
      <c r="G13" s="377"/>
      <c r="H13" s="380"/>
      <c r="I13" s="383"/>
      <c r="J13" s="362"/>
      <c r="K13" s="365"/>
      <c r="L13" s="365"/>
      <c r="M13" s="368"/>
      <c r="N13" s="365"/>
      <c r="O13" s="500"/>
      <c r="P13" s="355"/>
      <c r="Q13" s="355"/>
      <c r="R13" s="355"/>
      <c r="S13" s="355"/>
      <c r="T13" s="497"/>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row>
    <row r="14" spans="1:278" s="81" customFormat="1" ht="41.25" customHeight="1" thickBot="1" x14ac:dyDescent="0.25">
      <c r="A14" s="372"/>
      <c r="B14" s="353"/>
      <c r="C14" s="375"/>
      <c r="D14" s="375"/>
      <c r="E14" s="378"/>
      <c r="F14" s="378"/>
      <c r="G14" s="378"/>
      <c r="H14" s="381"/>
      <c r="I14" s="384"/>
      <c r="J14" s="363"/>
      <c r="K14" s="366"/>
      <c r="L14" s="366"/>
      <c r="M14" s="369"/>
      <c r="N14" s="366"/>
      <c r="O14" s="501"/>
      <c r="P14" s="356"/>
      <c r="Q14" s="356"/>
      <c r="R14" s="356"/>
      <c r="S14" s="356"/>
      <c r="T14" s="498"/>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row>
    <row r="15" spans="1:278" s="81" customFormat="1" ht="15" customHeight="1" x14ac:dyDescent="0.2">
      <c r="A15" s="370">
        <f>'Mapa Final'!A15</f>
        <v>2</v>
      </c>
      <c r="B15" s="351" t="str">
        <f>'Mapa Final'!B15</f>
        <v>Incumplimiento Contractual</v>
      </c>
      <c r="C15" s="373" t="str">
        <f>'Mapa Final'!C15</f>
        <v>Incumplimiento de las metas establecidas</v>
      </c>
      <c r="D15" s="373" t="str">
        <f>'Mapa Final'!D15</f>
        <v>1. Cambios inesperados en el entorno de la ejecución del contrato.
2. Deficiencias en la ejecución por parte del contratista.
3. Incumplimiento por parte del contratista en los acuerdos de niveles de servicio.</v>
      </c>
      <c r="E15" s="376" t="str">
        <f>'Mapa Final'!E15</f>
        <v>Causa fortuita o de fuerza mayor, bajo patrimonio.</v>
      </c>
      <c r="F15" s="376" t="str">
        <f>'Mapa Final'!F15</f>
        <v>Posibilidad de incumplimiento de metas establecidas debido a que los bienes o servicios contratados se entreguen más allá del plazo de ejecución pactado, de manera incompleta, o en malas condiciones de calidad.</v>
      </c>
      <c r="G15" s="376" t="str">
        <f>'Mapa Final'!G15</f>
        <v>Ejecución y Administración de Procesos</v>
      </c>
      <c r="H15" s="379" t="str">
        <f>'Mapa Final'!I15</f>
        <v>Media</v>
      </c>
      <c r="I15" s="382" t="str">
        <f>'Mapa Final'!L15</f>
        <v>Moderado</v>
      </c>
      <c r="J15" s="361" t="str">
        <f>'Mapa Final'!N15</f>
        <v>Moderado</v>
      </c>
      <c r="K15" s="364" t="str">
        <f>'Mapa Final'!AA15</f>
        <v>Baja</v>
      </c>
      <c r="L15" s="364" t="str">
        <f>'Mapa Final'!AE15</f>
        <v>Moderado</v>
      </c>
      <c r="M15" s="367" t="str">
        <f>'Mapa Final'!AG15</f>
        <v>Moderado</v>
      </c>
      <c r="N15" s="364" t="str">
        <f>'Mapa Final'!AH15</f>
        <v>Evitar</v>
      </c>
      <c r="O15" s="496"/>
      <c r="P15" s="354" t="s">
        <v>297</v>
      </c>
      <c r="Q15" s="354" t="s">
        <v>298</v>
      </c>
      <c r="R15" s="357">
        <v>44742</v>
      </c>
      <c r="S15" s="357">
        <v>44834</v>
      </c>
      <c r="T15" s="496"/>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row>
    <row r="16" spans="1:278" s="81" customFormat="1" ht="13.5" customHeight="1" x14ac:dyDescent="0.2">
      <c r="A16" s="371"/>
      <c r="B16" s="352"/>
      <c r="C16" s="374"/>
      <c r="D16" s="374"/>
      <c r="E16" s="377"/>
      <c r="F16" s="377"/>
      <c r="G16" s="377"/>
      <c r="H16" s="380"/>
      <c r="I16" s="383"/>
      <c r="J16" s="362"/>
      <c r="K16" s="365"/>
      <c r="L16" s="365"/>
      <c r="M16" s="368"/>
      <c r="N16" s="365"/>
      <c r="O16" s="497"/>
      <c r="P16" s="355"/>
      <c r="Q16" s="355"/>
      <c r="R16" s="355"/>
      <c r="S16" s="355"/>
      <c r="T16" s="497"/>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row>
    <row r="17" spans="1:176" s="81" customFormat="1" ht="13.5" customHeight="1" x14ac:dyDescent="0.2">
      <c r="A17" s="371"/>
      <c r="B17" s="352"/>
      <c r="C17" s="374"/>
      <c r="D17" s="374"/>
      <c r="E17" s="377"/>
      <c r="F17" s="377"/>
      <c r="G17" s="377"/>
      <c r="H17" s="380"/>
      <c r="I17" s="383"/>
      <c r="J17" s="362"/>
      <c r="K17" s="365"/>
      <c r="L17" s="365"/>
      <c r="M17" s="368"/>
      <c r="N17" s="365"/>
      <c r="O17" s="497"/>
      <c r="P17" s="355"/>
      <c r="Q17" s="355"/>
      <c r="R17" s="355"/>
      <c r="S17" s="355"/>
      <c r="T17" s="497"/>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row>
    <row r="18" spans="1:176" s="81" customFormat="1" ht="13.5" customHeight="1" x14ac:dyDescent="0.2">
      <c r="A18" s="371"/>
      <c r="B18" s="352"/>
      <c r="C18" s="374"/>
      <c r="D18" s="374"/>
      <c r="E18" s="377"/>
      <c r="F18" s="377"/>
      <c r="G18" s="377"/>
      <c r="H18" s="380"/>
      <c r="I18" s="383"/>
      <c r="J18" s="362"/>
      <c r="K18" s="365"/>
      <c r="L18" s="365"/>
      <c r="M18" s="368"/>
      <c r="N18" s="365"/>
      <c r="O18" s="497"/>
      <c r="P18" s="355"/>
      <c r="Q18" s="355"/>
      <c r="R18" s="355"/>
      <c r="S18" s="355"/>
      <c r="T18" s="497"/>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row>
    <row r="19" spans="1:176" s="81" customFormat="1" ht="126" customHeight="1" thickBot="1" x14ac:dyDescent="0.25">
      <c r="A19" s="372"/>
      <c r="B19" s="353"/>
      <c r="C19" s="375"/>
      <c r="D19" s="375"/>
      <c r="E19" s="378"/>
      <c r="F19" s="378"/>
      <c r="G19" s="378"/>
      <c r="H19" s="381"/>
      <c r="I19" s="384"/>
      <c r="J19" s="363"/>
      <c r="K19" s="366"/>
      <c r="L19" s="366"/>
      <c r="M19" s="369"/>
      <c r="N19" s="366"/>
      <c r="O19" s="498"/>
      <c r="P19" s="356"/>
      <c r="Q19" s="356"/>
      <c r="R19" s="356"/>
      <c r="S19" s="356"/>
      <c r="T19" s="498"/>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row>
    <row r="20" spans="1:176" x14ac:dyDescent="0.25">
      <c r="A20" s="370">
        <f>'Mapa Final'!A20</f>
        <v>3</v>
      </c>
      <c r="B20" s="351" t="str">
        <f>'Mapa Final'!B20</f>
        <v>Demora en el tratamiento y aprobación de las contrataciones previstas en el plan de inversión.</v>
      </c>
      <c r="C20" s="373" t="str">
        <f>'Mapa Final'!C20</f>
        <v>Incumplimiento de las metas establecidas</v>
      </c>
      <c r="D20" s="373"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
6. Asignación tardía de recursos.</v>
      </c>
      <c r="E20" s="376" t="str">
        <f>'Mapa Final'!E20</f>
        <v>Postergación en los trámites para la aprobación de las actividades definidas en el Plan de Inversión anual.</v>
      </c>
      <c r="F20" s="376" t="str">
        <f>'Mapa Final'!F20</f>
        <v>Postergación o negación en el trámite asociado con la autorización y aprobación de las actividades definidas Plan de Inversión anual.</v>
      </c>
      <c r="G20" s="376" t="str">
        <f>'Mapa Final'!G20</f>
        <v>Ejecución y Administración de Procesos</v>
      </c>
      <c r="H20" s="379" t="str">
        <f>'Mapa Final'!I20</f>
        <v>Baja</v>
      </c>
      <c r="I20" s="382" t="str">
        <f>'Mapa Final'!L20</f>
        <v>Moderado</v>
      </c>
      <c r="J20" s="361" t="str">
        <f>'Mapa Final'!N20</f>
        <v>Moderado</v>
      </c>
      <c r="K20" s="364" t="str">
        <f>'Mapa Final'!AA20</f>
        <v>Baja</v>
      </c>
      <c r="L20" s="364" t="str">
        <f>'Mapa Final'!AE20</f>
        <v>Moderado</v>
      </c>
      <c r="M20" s="367" t="str">
        <f>'Mapa Final'!AG20</f>
        <v>Moderado</v>
      </c>
      <c r="N20" s="364" t="str">
        <f>'Mapa Final'!AH20</f>
        <v>Reducir(mitigar)</v>
      </c>
      <c r="O20" s="496"/>
      <c r="P20" s="354" t="s">
        <v>297</v>
      </c>
      <c r="Q20" s="354" t="s">
        <v>298</v>
      </c>
      <c r="R20" s="357">
        <v>44742</v>
      </c>
      <c r="S20" s="357">
        <v>44834</v>
      </c>
      <c r="T20" s="496"/>
      <c r="U20" s="19"/>
      <c r="V20" s="19"/>
    </row>
    <row r="21" spans="1:176" x14ac:dyDescent="0.25">
      <c r="A21" s="371"/>
      <c r="B21" s="352"/>
      <c r="C21" s="374"/>
      <c r="D21" s="374"/>
      <c r="E21" s="377"/>
      <c r="F21" s="377"/>
      <c r="G21" s="377"/>
      <c r="H21" s="380"/>
      <c r="I21" s="383"/>
      <c r="J21" s="362"/>
      <c r="K21" s="365"/>
      <c r="L21" s="365"/>
      <c r="M21" s="368"/>
      <c r="N21" s="365"/>
      <c r="O21" s="497"/>
      <c r="P21" s="355"/>
      <c r="Q21" s="355"/>
      <c r="R21" s="355"/>
      <c r="S21" s="355"/>
      <c r="T21" s="497"/>
      <c r="U21" s="19"/>
      <c r="V21" s="19"/>
    </row>
    <row r="22" spans="1:176" x14ac:dyDescent="0.25">
      <c r="A22" s="371"/>
      <c r="B22" s="352"/>
      <c r="C22" s="374"/>
      <c r="D22" s="374"/>
      <c r="E22" s="377"/>
      <c r="F22" s="377"/>
      <c r="G22" s="377"/>
      <c r="H22" s="380"/>
      <c r="I22" s="383"/>
      <c r="J22" s="362"/>
      <c r="K22" s="365"/>
      <c r="L22" s="365"/>
      <c r="M22" s="368"/>
      <c r="N22" s="365"/>
      <c r="O22" s="497"/>
      <c r="P22" s="355"/>
      <c r="Q22" s="355"/>
      <c r="R22" s="355"/>
      <c r="S22" s="355"/>
      <c r="T22" s="497"/>
      <c r="U22" s="19"/>
      <c r="V22" s="19"/>
    </row>
    <row r="23" spans="1:176" x14ac:dyDescent="0.25">
      <c r="A23" s="371"/>
      <c r="B23" s="352"/>
      <c r="C23" s="374"/>
      <c r="D23" s="374"/>
      <c r="E23" s="377"/>
      <c r="F23" s="377"/>
      <c r="G23" s="377"/>
      <c r="H23" s="380"/>
      <c r="I23" s="383"/>
      <c r="J23" s="362"/>
      <c r="K23" s="365"/>
      <c r="L23" s="365"/>
      <c r="M23" s="368"/>
      <c r="N23" s="365"/>
      <c r="O23" s="497"/>
      <c r="P23" s="355"/>
      <c r="Q23" s="355"/>
      <c r="R23" s="355"/>
      <c r="S23" s="355"/>
      <c r="T23" s="497"/>
      <c r="U23" s="19"/>
      <c r="V23" s="19"/>
    </row>
    <row r="24" spans="1:176" ht="41.25" customHeight="1" thickBot="1" x14ac:dyDescent="0.3">
      <c r="A24" s="372"/>
      <c r="B24" s="353"/>
      <c r="C24" s="375"/>
      <c r="D24" s="375"/>
      <c r="E24" s="378"/>
      <c r="F24" s="378"/>
      <c r="G24" s="378"/>
      <c r="H24" s="381"/>
      <c r="I24" s="384"/>
      <c r="J24" s="363"/>
      <c r="K24" s="366"/>
      <c r="L24" s="366"/>
      <c r="M24" s="369"/>
      <c r="N24" s="366"/>
      <c r="O24" s="498"/>
      <c r="P24" s="356"/>
      <c r="Q24" s="356"/>
      <c r="R24" s="356"/>
      <c r="S24" s="356"/>
      <c r="T24" s="498"/>
      <c r="U24" s="19"/>
      <c r="V24" s="19"/>
    </row>
    <row r="25" spans="1:176" x14ac:dyDescent="0.25">
      <c r="A25" s="370">
        <f>'Mapa Final'!A25</f>
        <v>4</v>
      </c>
      <c r="B25" s="351" t="str">
        <f>'Mapa Final'!B25</f>
        <v>Corrupción</v>
      </c>
      <c r="C25" s="373" t="str">
        <f>'Mapa Final'!C25</f>
        <v>Reputacional(Corrupción)</v>
      </c>
      <c r="D25" s="373" t="str">
        <f>'Mapa Final'!D25</f>
        <v xml:space="preserve">1.Insuficientes programas de capacitación para la toma de conciencia debido al desconocimiento de la ley anti 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25" s="376" t="str">
        <f>'Mapa Final'!E25</f>
        <v xml:space="preserve">Carencia de transparencia, ética y valores . </v>
      </c>
      <c r="F25" s="376" t="str">
        <f>'Mapa Final'!F25</f>
        <v xml:space="preserve">Posibilidad de actos indebidos de  los servidores judiciales debido a  la carencia en transparencia, ética y valores </v>
      </c>
      <c r="G25" s="376" t="str">
        <f>'Mapa Final'!G25</f>
        <v>Fraude Interno</v>
      </c>
      <c r="H25" s="379" t="str">
        <f>'Mapa Final'!I25</f>
        <v>Media</v>
      </c>
      <c r="I25" s="382" t="str">
        <f>'Mapa Final'!L25</f>
        <v>Mayor</v>
      </c>
      <c r="J25" s="361" t="str">
        <f>'Mapa Final'!N25</f>
        <v xml:space="preserve">Alto </v>
      </c>
      <c r="K25" s="364" t="str">
        <f>'Mapa Final'!AA25</f>
        <v>Baja</v>
      </c>
      <c r="L25" s="364" t="str">
        <f>'Mapa Final'!AE25</f>
        <v>Mayor</v>
      </c>
      <c r="M25" s="367" t="str">
        <f>'Mapa Final'!AG25</f>
        <v xml:space="preserve">Alto </v>
      </c>
      <c r="N25" s="364" t="str">
        <f>'Mapa Final'!AH25</f>
        <v>Evitar</v>
      </c>
      <c r="O25" s="496"/>
      <c r="P25" s="354" t="s">
        <v>297</v>
      </c>
      <c r="Q25" s="354" t="s">
        <v>298</v>
      </c>
      <c r="R25" s="357">
        <v>44742</v>
      </c>
      <c r="S25" s="357">
        <v>44834</v>
      </c>
      <c r="T25" s="496"/>
    </row>
    <row r="26" spans="1:176" x14ac:dyDescent="0.25">
      <c r="A26" s="371"/>
      <c r="B26" s="352"/>
      <c r="C26" s="374"/>
      <c r="D26" s="374"/>
      <c r="E26" s="377"/>
      <c r="F26" s="377"/>
      <c r="G26" s="377"/>
      <c r="H26" s="380"/>
      <c r="I26" s="383"/>
      <c r="J26" s="362"/>
      <c r="K26" s="365"/>
      <c r="L26" s="365"/>
      <c r="M26" s="368"/>
      <c r="N26" s="365"/>
      <c r="O26" s="497"/>
      <c r="P26" s="355"/>
      <c r="Q26" s="355"/>
      <c r="R26" s="355"/>
      <c r="S26" s="355"/>
      <c r="T26" s="500"/>
    </row>
    <row r="27" spans="1:176" x14ac:dyDescent="0.25">
      <c r="A27" s="371"/>
      <c r="B27" s="352"/>
      <c r="C27" s="374"/>
      <c r="D27" s="374"/>
      <c r="E27" s="377"/>
      <c r="F27" s="377"/>
      <c r="G27" s="377"/>
      <c r="H27" s="380"/>
      <c r="I27" s="383"/>
      <c r="J27" s="362"/>
      <c r="K27" s="365"/>
      <c r="L27" s="365"/>
      <c r="M27" s="368"/>
      <c r="N27" s="365"/>
      <c r="O27" s="497"/>
      <c r="P27" s="355"/>
      <c r="Q27" s="355"/>
      <c r="R27" s="355"/>
      <c r="S27" s="355"/>
      <c r="T27" s="500"/>
    </row>
    <row r="28" spans="1:176" x14ac:dyDescent="0.25">
      <c r="A28" s="371"/>
      <c r="B28" s="352"/>
      <c r="C28" s="374"/>
      <c r="D28" s="374"/>
      <c r="E28" s="377"/>
      <c r="F28" s="377"/>
      <c r="G28" s="377"/>
      <c r="H28" s="380"/>
      <c r="I28" s="383"/>
      <c r="J28" s="362"/>
      <c r="K28" s="365"/>
      <c r="L28" s="365"/>
      <c r="M28" s="368"/>
      <c r="N28" s="365"/>
      <c r="O28" s="497"/>
      <c r="P28" s="355"/>
      <c r="Q28" s="355"/>
      <c r="R28" s="355"/>
      <c r="S28" s="355"/>
      <c r="T28" s="500"/>
    </row>
    <row r="29" spans="1:176" ht="57" customHeight="1" thickBot="1" x14ac:dyDescent="0.3">
      <c r="A29" s="372"/>
      <c r="B29" s="353"/>
      <c r="C29" s="375"/>
      <c r="D29" s="375"/>
      <c r="E29" s="378"/>
      <c r="F29" s="378"/>
      <c r="G29" s="378"/>
      <c r="H29" s="381"/>
      <c r="I29" s="384"/>
      <c r="J29" s="363"/>
      <c r="K29" s="366"/>
      <c r="L29" s="366"/>
      <c r="M29" s="369"/>
      <c r="N29" s="366"/>
      <c r="O29" s="498"/>
      <c r="P29" s="356"/>
      <c r="Q29" s="356"/>
      <c r="R29" s="356"/>
      <c r="S29" s="356"/>
      <c r="T29" s="501"/>
    </row>
    <row r="30" spans="1:176" x14ac:dyDescent="0.25">
      <c r="A30" s="370">
        <f>'Mapa Final'!A30</f>
        <v>5</v>
      </c>
      <c r="B30" s="351" t="str">
        <f>'Mapa Final'!B30</f>
        <v>Interrupción o demora en el Servicio Público de Administrar  Justicia.</v>
      </c>
      <c r="C30" s="373" t="str">
        <f>'Mapa Final'!C30</f>
        <v>Afectación en la Prestación del Servicio de Justicia</v>
      </c>
      <c r="D30" s="373" t="str">
        <f>'Mapa Final'!D30</f>
        <v>1. Paros que afecten la prestación del servicio.  
2. Huelgas, protestas ciudadanas.
3. Disturbios o hechos violentos.
4.Pandemia.
5.Emergencias Ambientales.</v>
      </c>
      <c r="E30" s="376" t="str">
        <f>'Mapa Final'!E30</f>
        <v>Suceso de fuerza mayor que imposibilitan la gestión judicial</v>
      </c>
      <c r="F30" s="376" t="str">
        <f>'Mapa Final'!F30</f>
        <v>Posibilidad de  afectación en la Prestación del Servicio de Justicia debido a un suceso de fuerza mayor que imposibilita la gestión judicial</v>
      </c>
      <c r="G30" s="376" t="str">
        <f>'Mapa Final'!G30</f>
        <v>Usuarios, productos y prácticas organizacionales</v>
      </c>
      <c r="H30" s="379" t="str">
        <f>'Mapa Final'!I30</f>
        <v>Media</v>
      </c>
      <c r="I30" s="382" t="str">
        <f>'Mapa Final'!L30</f>
        <v>Moderado</v>
      </c>
      <c r="J30" s="361" t="str">
        <f>'Mapa Final'!N30</f>
        <v>Moderado</v>
      </c>
      <c r="K30" s="364" t="str">
        <f>'Mapa Final'!AA30</f>
        <v>Baja</v>
      </c>
      <c r="L30" s="364" t="str">
        <f>'Mapa Final'!AE30</f>
        <v>Moderado</v>
      </c>
      <c r="M30" s="367" t="str">
        <f>'Mapa Final'!AG30</f>
        <v>Moderado</v>
      </c>
      <c r="N30" s="364" t="str">
        <f>'Mapa Final'!AH30</f>
        <v>Reducir(mitigar)</v>
      </c>
      <c r="O30" s="496"/>
      <c r="P30" s="354" t="s">
        <v>297</v>
      </c>
      <c r="Q30" s="354" t="s">
        <v>298</v>
      </c>
      <c r="R30" s="357">
        <v>44742</v>
      </c>
      <c r="S30" s="357">
        <v>44834</v>
      </c>
      <c r="T30" s="496"/>
    </row>
    <row r="31" spans="1:176" x14ac:dyDescent="0.25">
      <c r="A31" s="371"/>
      <c r="B31" s="352"/>
      <c r="C31" s="374"/>
      <c r="D31" s="374"/>
      <c r="E31" s="377"/>
      <c r="F31" s="377"/>
      <c r="G31" s="377"/>
      <c r="H31" s="380"/>
      <c r="I31" s="383"/>
      <c r="J31" s="362"/>
      <c r="K31" s="365"/>
      <c r="L31" s="365"/>
      <c r="M31" s="368"/>
      <c r="N31" s="365"/>
      <c r="O31" s="500"/>
      <c r="P31" s="355"/>
      <c r="Q31" s="355"/>
      <c r="R31" s="355"/>
      <c r="S31" s="355"/>
      <c r="T31" s="497"/>
    </row>
    <row r="32" spans="1:176" x14ac:dyDescent="0.25">
      <c r="A32" s="371"/>
      <c r="B32" s="352"/>
      <c r="C32" s="374"/>
      <c r="D32" s="374"/>
      <c r="E32" s="377"/>
      <c r="F32" s="377"/>
      <c r="G32" s="377"/>
      <c r="H32" s="380"/>
      <c r="I32" s="383"/>
      <c r="J32" s="362"/>
      <c r="K32" s="365"/>
      <c r="L32" s="365"/>
      <c r="M32" s="368"/>
      <c r="N32" s="365"/>
      <c r="O32" s="500"/>
      <c r="P32" s="355"/>
      <c r="Q32" s="355"/>
      <c r="R32" s="355"/>
      <c r="S32" s="355"/>
      <c r="T32" s="497"/>
    </row>
    <row r="33" spans="1:20" x14ac:dyDescent="0.25">
      <c r="A33" s="371"/>
      <c r="B33" s="352"/>
      <c r="C33" s="374"/>
      <c r="D33" s="374"/>
      <c r="E33" s="377"/>
      <c r="F33" s="377"/>
      <c r="G33" s="377"/>
      <c r="H33" s="380"/>
      <c r="I33" s="383"/>
      <c r="J33" s="362"/>
      <c r="K33" s="365"/>
      <c r="L33" s="365"/>
      <c r="M33" s="368"/>
      <c r="N33" s="365"/>
      <c r="O33" s="500"/>
      <c r="P33" s="355"/>
      <c r="Q33" s="355"/>
      <c r="R33" s="355"/>
      <c r="S33" s="355"/>
      <c r="T33" s="497"/>
    </row>
    <row r="34" spans="1:20" ht="50.25" customHeight="1" thickBot="1" x14ac:dyDescent="0.3">
      <c r="A34" s="372"/>
      <c r="B34" s="353"/>
      <c r="C34" s="375"/>
      <c r="D34" s="375"/>
      <c r="E34" s="378"/>
      <c r="F34" s="378"/>
      <c r="G34" s="378"/>
      <c r="H34" s="381"/>
      <c r="I34" s="384"/>
      <c r="J34" s="363"/>
      <c r="K34" s="366"/>
      <c r="L34" s="366"/>
      <c r="M34" s="369"/>
      <c r="N34" s="366"/>
      <c r="O34" s="501"/>
      <c r="P34" s="356"/>
      <c r="Q34" s="356"/>
      <c r="R34" s="356"/>
      <c r="S34" s="356"/>
      <c r="T34" s="498"/>
    </row>
    <row r="35" spans="1:20" x14ac:dyDescent="0.25">
      <c r="A35" s="370">
        <f>'Mapa Final'!A35</f>
        <v>6</v>
      </c>
      <c r="B35" s="351" t="str">
        <f>'Mapa Final'!B35</f>
        <v>Impacto negativo sobre el medio ambiente.</v>
      </c>
      <c r="C35" s="373" t="str">
        <f>'Mapa Final'!C35</f>
        <v xml:space="preserve"> Afectación Ambiental</v>
      </c>
      <c r="D35" s="373"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76" t="str">
        <f>'Mapa Final'!E35</f>
        <v>Desconocimiento de los lineamientos ambientales y normatividad  ambiental vigente</v>
      </c>
      <c r="F35" s="376" t="str">
        <f>'Mapa Final'!F35</f>
        <v>Posibilidad de afectación ambiental debido al desconocimiento de las lineamientos ambientales y normatividad ambiental vigente</v>
      </c>
      <c r="G35" s="376" t="str">
        <f>'Mapa Final'!G35</f>
        <v>Eventos Ambientales Internos</v>
      </c>
      <c r="H35" s="379" t="str">
        <f>'Mapa Final'!I35</f>
        <v>Media</v>
      </c>
      <c r="I35" s="382" t="str">
        <f>'Mapa Final'!L35</f>
        <v>Moderado</v>
      </c>
      <c r="J35" s="361" t="str">
        <f>'Mapa Final'!N35</f>
        <v>Moderado</v>
      </c>
      <c r="K35" s="364" t="str">
        <f>'Mapa Final'!AA35</f>
        <v>Baja</v>
      </c>
      <c r="L35" s="364" t="str">
        <f>'Mapa Final'!AE35</f>
        <v>Moderado</v>
      </c>
      <c r="M35" s="367" t="str">
        <f>'Mapa Final'!AG35</f>
        <v>Moderado</v>
      </c>
      <c r="N35" s="364" t="str">
        <f>'Mapa Final'!AH35</f>
        <v>Reducir(mitigar)</v>
      </c>
      <c r="O35" s="496"/>
      <c r="P35" s="354" t="s">
        <v>297</v>
      </c>
      <c r="Q35" s="354" t="s">
        <v>298</v>
      </c>
      <c r="R35" s="357">
        <v>44742</v>
      </c>
      <c r="S35" s="357">
        <v>44834</v>
      </c>
      <c r="T35" s="499"/>
    </row>
    <row r="36" spans="1:20" x14ac:dyDescent="0.25">
      <c r="A36" s="371"/>
      <c r="B36" s="352"/>
      <c r="C36" s="374"/>
      <c r="D36" s="374"/>
      <c r="E36" s="377"/>
      <c r="F36" s="377"/>
      <c r="G36" s="377"/>
      <c r="H36" s="380"/>
      <c r="I36" s="383"/>
      <c r="J36" s="362"/>
      <c r="K36" s="365"/>
      <c r="L36" s="365"/>
      <c r="M36" s="368"/>
      <c r="N36" s="365"/>
      <c r="O36" s="497"/>
      <c r="P36" s="355"/>
      <c r="Q36" s="355"/>
      <c r="R36" s="355"/>
      <c r="S36" s="355"/>
      <c r="T36" s="500"/>
    </row>
    <row r="37" spans="1:20" x14ac:dyDescent="0.25">
      <c r="A37" s="371"/>
      <c r="B37" s="352"/>
      <c r="C37" s="374"/>
      <c r="D37" s="374"/>
      <c r="E37" s="377"/>
      <c r="F37" s="377"/>
      <c r="G37" s="377"/>
      <c r="H37" s="380"/>
      <c r="I37" s="383"/>
      <c r="J37" s="362"/>
      <c r="K37" s="365"/>
      <c r="L37" s="365"/>
      <c r="M37" s="368"/>
      <c r="N37" s="365"/>
      <c r="O37" s="497"/>
      <c r="P37" s="355"/>
      <c r="Q37" s="355"/>
      <c r="R37" s="355"/>
      <c r="S37" s="355"/>
      <c r="T37" s="500"/>
    </row>
    <row r="38" spans="1:20" x14ac:dyDescent="0.25">
      <c r="A38" s="371"/>
      <c r="B38" s="352"/>
      <c r="C38" s="374"/>
      <c r="D38" s="374"/>
      <c r="E38" s="377"/>
      <c r="F38" s="377"/>
      <c r="G38" s="377"/>
      <c r="H38" s="380"/>
      <c r="I38" s="383"/>
      <c r="J38" s="362"/>
      <c r="K38" s="365"/>
      <c r="L38" s="365"/>
      <c r="M38" s="368"/>
      <c r="N38" s="365"/>
      <c r="O38" s="497"/>
      <c r="P38" s="355"/>
      <c r="Q38" s="355"/>
      <c r="R38" s="355"/>
      <c r="S38" s="355"/>
      <c r="T38" s="500"/>
    </row>
    <row r="39" spans="1:20" ht="47.25" customHeight="1" thickBot="1" x14ac:dyDescent="0.3">
      <c r="A39" s="372"/>
      <c r="B39" s="353"/>
      <c r="C39" s="375"/>
      <c r="D39" s="375"/>
      <c r="E39" s="378"/>
      <c r="F39" s="378"/>
      <c r="G39" s="378"/>
      <c r="H39" s="381"/>
      <c r="I39" s="384"/>
      <c r="J39" s="363"/>
      <c r="K39" s="366"/>
      <c r="L39" s="366"/>
      <c r="M39" s="369"/>
      <c r="N39" s="366"/>
      <c r="O39" s="498"/>
      <c r="P39" s="356"/>
      <c r="Q39" s="356"/>
      <c r="R39" s="356"/>
      <c r="S39" s="356"/>
      <c r="T39" s="501"/>
    </row>
    <row r="40" spans="1:20" x14ac:dyDescent="0.25">
      <c r="A40" s="370">
        <f>'Mapa Final'!A40</f>
        <v>7</v>
      </c>
      <c r="B40" s="351" t="str">
        <f>'Mapa Final'!B40</f>
        <v>Obsolescencia Tecnológica.</v>
      </c>
      <c r="C40" s="373" t="str">
        <f>'Mapa Final'!C40</f>
        <v>Afectación en la Prestación del Servicio de Justicia</v>
      </c>
      <c r="D40" s="373" t="str">
        <f>'Mapa Final'!D40</f>
        <v>1.Rápido e inevitable avance tecnológico.
2. Falta de recursos presupuestales para enfrentar la necesidad de actualizar la plataforma tecnológica y los sistemas de información.</v>
      </c>
      <c r="E40" s="376" t="str">
        <f>'Mapa Final'!E40</f>
        <v>Rápido e inevitable avance tecnológico</v>
      </c>
      <c r="F40" s="376"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76" t="str">
        <f>'Mapa Final'!G40</f>
        <v>Fallas Tecnológicas</v>
      </c>
      <c r="H40" s="379" t="str">
        <f>'Mapa Final'!I40</f>
        <v>Media</v>
      </c>
      <c r="I40" s="382" t="str">
        <f>'Mapa Final'!L40</f>
        <v>Mayor</v>
      </c>
      <c r="J40" s="361" t="str">
        <f>'Mapa Final'!N40</f>
        <v xml:space="preserve">Alto </v>
      </c>
      <c r="K40" s="364" t="str">
        <f>'Mapa Final'!AA40</f>
        <v>Media</v>
      </c>
      <c r="L40" s="364" t="str">
        <f>'Mapa Final'!AE40</f>
        <v>Mayor</v>
      </c>
      <c r="M40" s="367" t="str">
        <f>'Mapa Final'!AG40</f>
        <v xml:space="preserve">Alto </v>
      </c>
      <c r="N40" s="364" t="str">
        <f>'Mapa Final'!AH40</f>
        <v>Reducir(mitigar)</v>
      </c>
      <c r="O40" s="496"/>
      <c r="P40" s="354" t="s">
        <v>297</v>
      </c>
      <c r="Q40" s="354" t="s">
        <v>298</v>
      </c>
      <c r="R40" s="357">
        <v>44742</v>
      </c>
      <c r="S40" s="357">
        <v>44834</v>
      </c>
      <c r="T40" s="496"/>
    </row>
    <row r="41" spans="1:20" x14ac:dyDescent="0.25">
      <c r="A41" s="371"/>
      <c r="B41" s="352"/>
      <c r="C41" s="374"/>
      <c r="D41" s="374"/>
      <c r="E41" s="377"/>
      <c r="F41" s="377"/>
      <c r="G41" s="377"/>
      <c r="H41" s="380"/>
      <c r="I41" s="383"/>
      <c r="J41" s="362"/>
      <c r="K41" s="365"/>
      <c r="L41" s="365"/>
      <c r="M41" s="368"/>
      <c r="N41" s="365"/>
      <c r="O41" s="500"/>
      <c r="P41" s="355"/>
      <c r="Q41" s="355"/>
      <c r="R41" s="355"/>
      <c r="S41" s="355"/>
      <c r="T41" s="497"/>
    </row>
    <row r="42" spans="1:20" x14ac:dyDescent="0.25">
      <c r="A42" s="371"/>
      <c r="B42" s="352"/>
      <c r="C42" s="374"/>
      <c r="D42" s="374"/>
      <c r="E42" s="377"/>
      <c r="F42" s="377"/>
      <c r="G42" s="377"/>
      <c r="H42" s="380"/>
      <c r="I42" s="383"/>
      <c r="J42" s="362"/>
      <c r="K42" s="365"/>
      <c r="L42" s="365"/>
      <c r="M42" s="368"/>
      <c r="N42" s="365"/>
      <c r="O42" s="500"/>
      <c r="P42" s="355"/>
      <c r="Q42" s="355"/>
      <c r="R42" s="355"/>
      <c r="S42" s="355"/>
      <c r="T42" s="497"/>
    </row>
    <row r="43" spans="1:20" x14ac:dyDescent="0.25">
      <c r="A43" s="371"/>
      <c r="B43" s="352"/>
      <c r="C43" s="374"/>
      <c r="D43" s="374"/>
      <c r="E43" s="377"/>
      <c r="F43" s="377"/>
      <c r="G43" s="377"/>
      <c r="H43" s="380"/>
      <c r="I43" s="383"/>
      <c r="J43" s="362"/>
      <c r="K43" s="365"/>
      <c r="L43" s="365"/>
      <c r="M43" s="368"/>
      <c r="N43" s="365"/>
      <c r="O43" s="500"/>
      <c r="P43" s="355"/>
      <c r="Q43" s="355"/>
      <c r="R43" s="355"/>
      <c r="S43" s="355"/>
      <c r="T43" s="497"/>
    </row>
    <row r="44" spans="1:20" ht="15.75" thickBot="1" x14ac:dyDescent="0.3">
      <c r="A44" s="372"/>
      <c r="B44" s="353"/>
      <c r="C44" s="375"/>
      <c r="D44" s="375"/>
      <c r="E44" s="378"/>
      <c r="F44" s="378"/>
      <c r="G44" s="378"/>
      <c r="H44" s="381"/>
      <c r="I44" s="384"/>
      <c r="J44" s="363"/>
      <c r="K44" s="366"/>
      <c r="L44" s="366"/>
      <c r="M44" s="369"/>
      <c r="N44" s="366"/>
      <c r="O44" s="501"/>
      <c r="P44" s="356"/>
      <c r="Q44" s="356"/>
      <c r="R44" s="356"/>
      <c r="S44" s="356"/>
      <c r="T44" s="498"/>
    </row>
    <row r="45" spans="1:20" x14ac:dyDescent="0.25">
      <c r="A45" s="370">
        <f>'Mapa Final'!A45</f>
        <v>8</v>
      </c>
      <c r="B45" s="351" t="str">
        <f>'Mapa Final'!B45</f>
        <v>Falta de Gobernabilidad de TI</v>
      </c>
      <c r="C45" s="373" t="str">
        <f>'Mapa Final'!C45</f>
        <v>Reputacional</v>
      </c>
      <c r="D45" s="373"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76" t="str">
        <f>'Mapa Final'!E45</f>
        <v>Falta de apoyo de la alta gerencia para que los lineamientos que se definan en la U. Informática a nivel central sean acogidos y respetados</v>
      </c>
      <c r="F45" s="376" t="str">
        <f>'Mapa Final'!F45</f>
        <v>Se presenta desarticulación de acciones o implementación de soluciones en las diferentes Unidades tanto en el Consejo como en la Dirección Ejecutiva y de las Seccionales.</v>
      </c>
      <c r="G45" s="376" t="str">
        <f>'Mapa Final'!G45</f>
        <v>Relaciones Laborales</v>
      </c>
      <c r="H45" s="379" t="str">
        <f>'Mapa Final'!I45</f>
        <v>Media</v>
      </c>
      <c r="I45" s="382" t="str">
        <f>'Mapa Final'!L45</f>
        <v>Mayor</v>
      </c>
      <c r="J45" s="361" t="str">
        <f>'Mapa Final'!N45</f>
        <v xml:space="preserve">Alto </v>
      </c>
      <c r="K45" s="364" t="str">
        <f>'Mapa Final'!AA45</f>
        <v>Media</v>
      </c>
      <c r="L45" s="364" t="str">
        <f>'Mapa Final'!AE45</f>
        <v>Moderado</v>
      </c>
      <c r="M45" s="367" t="str">
        <f>'Mapa Final'!AG45</f>
        <v>Moderado</v>
      </c>
      <c r="N45" s="364" t="str">
        <f>'Mapa Final'!AH45</f>
        <v>Aceptar</v>
      </c>
      <c r="O45" s="496"/>
      <c r="P45" s="354" t="s">
        <v>297</v>
      </c>
      <c r="Q45" s="354" t="s">
        <v>298</v>
      </c>
      <c r="R45" s="357">
        <v>44742</v>
      </c>
      <c r="S45" s="357">
        <v>44834</v>
      </c>
      <c r="T45" s="496"/>
    </row>
    <row r="46" spans="1:20" x14ac:dyDescent="0.25">
      <c r="A46" s="371"/>
      <c r="B46" s="352"/>
      <c r="C46" s="374"/>
      <c r="D46" s="374"/>
      <c r="E46" s="377"/>
      <c r="F46" s="377"/>
      <c r="G46" s="377"/>
      <c r="H46" s="380"/>
      <c r="I46" s="383"/>
      <c r="J46" s="362"/>
      <c r="K46" s="365"/>
      <c r="L46" s="365"/>
      <c r="M46" s="368"/>
      <c r="N46" s="365"/>
      <c r="O46" s="497"/>
      <c r="P46" s="355"/>
      <c r="Q46" s="355"/>
      <c r="R46" s="355"/>
      <c r="S46" s="355"/>
      <c r="T46" s="497"/>
    </row>
    <row r="47" spans="1:20" x14ac:dyDescent="0.25">
      <c r="A47" s="371"/>
      <c r="B47" s="352"/>
      <c r="C47" s="374"/>
      <c r="D47" s="374"/>
      <c r="E47" s="377"/>
      <c r="F47" s="377"/>
      <c r="G47" s="377"/>
      <c r="H47" s="380"/>
      <c r="I47" s="383"/>
      <c r="J47" s="362"/>
      <c r="K47" s="365"/>
      <c r="L47" s="365"/>
      <c r="M47" s="368"/>
      <c r="N47" s="365"/>
      <c r="O47" s="497"/>
      <c r="P47" s="355"/>
      <c r="Q47" s="355"/>
      <c r="R47" s="355"/>
      <c r="S47" s="355"/>
      <c r="T47" s="497"/>
    </row>
    <row r="48" spans="1:20" x14ac:dyDescent="0.25">
      <c r="A48" s="371"/>
      <c r="B48" s="352"/>
      <c r="C48" s="374"/>
      <c r="D48" s="374"/>
      <c r="E48" s="377"/>
      <c r="F48" s="377"/>
      <c r="G48" s="377"/>
      <c r="H48" s="380"/>
      <c r="I48" s="383"/>
      <c r="J48" s="362"/>
      <c r="K48" s="365"/>
      <c r="L48" s="365"/>
      <c r="M48" s="368"/>
      <c r="N48" s="365"/>
      <c r="O48" s="497"/>
      <c r="P48" s="355"/>
      <c r="Q48" s="355"/>
      <c r="R48" s="355"/>
      <c r="S48" s="355"/>
      <c r="T48" s="497"/>
    </row>
    <row r="49" spans="1:20" ht="15.75" thickBot="1" x14ac:dyDescent="0.3">
      <c r="A49" s="372"/>
      <c r="B49" s="353"/>
      <c r="C49" s="375"/>
      <c r="D49" s="375"/>
      <c r="E49" s="378"/>
      <c r="F49" s="378"/>
      <c r="G49" s="378"/>
      <c r="H49" s="381"/>
      <c r="I49" s="384"/>
      <c r="J49" s="363"/>
      <c r="K49" s="366"/>
      <c r="L49" s="366"/>
      <c r="M49" s="369"/>
      <c r="N49" s="366"/>
      <c r="O49" s="498"/>
      <c r="P49" s="356"/>
      <c r="Q49" s="356"/>
      <c r="R49" s="356"/>
      <c r="S49" s="356"/>
      <c r="T49" s="498"/>
    </row>
    <row r="50" spans="1:20" x14ac:dyDescent="0.25">
      <c r="A50" s="370">
        <f>'Mapa Final'!A50</f>
        <v>9</v>
      </c>
      <c r="B50" s="351" t="str">
        <f>'Mapa Final'!B50</f>
        <v>Migración de servicios</v>
      </c>
      <c r="C50" s="373" t="str">
        <f>'Mapa Final'!C50</f>
        <v>Afectación en la Prestación del Servicio de Justicia</v>
      </c>
      <c r="D50" s="373" t="str">
        <f>'Mapa Final'!D50</f>
        <v>1. Alta complejidad de la prestación de servicios tecnológicos, en particular cuando hay cambio de operadores.</v>
      </c>
      <c r="E50" s="376" t="str">
        <f>'Mapa Final'!E50</f>
        <v>Alta dependencia de la continuidad de los servicios tecnológicos.</v>
      </c>
      <c r="F50" s="376" t="str">
        <f>'Mapa Final'!F50</f>
        <v xml:space="preserve">Afectación en la prestación de servicios tecnológicos, causado por la migración de los mismos, en el cambio de proveedor, afectando el normal desarrollo de las actividades </v>
      </c>
      <c r="G50" s="376" t="str">
        <f>'Mapa Final'!G50</f>
        <v>Fallas Tecnológicas</v>
      </c>
      <c r="H50" s="379" t="str">
        <f>'Mapa Final'!I50</f>
        <v>Media</v>
      </c>
      <c r="I50" s="382" t="str">
        <f>'Mapa Final'!L50</f>
        <v>Catastrófico</v>
      </c>
      <c r="J50" s="361" t="str">
        <f>'Mapa Final'!N50</f>
        <v>Extremo</v>
      </c>
      <c r="K50" s="364" t="str">
        <f>'Mapa Final'!AA50</f>
        <v>Baja</v>
      </c>
      <c r="L50" s="364" t="str">
        <f>'Mapa Final'!AE50</f>
        <v>Catastrófico</v>
      </c>
      <c r="M50" s="367" t="str">
        <f>'Mapa Final'!AG50</f>
        <v>Extremo</v>
      </c>
      <c r="N50" s="364" t="str">
        <f>'Mapa Final'!AH50</f>
        <v>Reducir(compartir)</v>
      </c>
      <c r="O50" s="496"/>
      <c r="P50" s="354" t="s">
        <v>297</v>
      </c>
      <c r="Q50" s="354" t="s">
        <v>298</v>
      </c>
      <c r="R50" s="357">
        <v>44742</v>
      </c>
      <c r="S50" s="357">
        <v>44834</v>
      </c>
      <c r="T50" s="496"/>
    </row>
    <row r="51" spans="1:20" x14ac:dyDescent="0.25">
      <c r="A51" s="371"/>
      <c r="B51" s="352"/>
      <c r="C51" s="374"/>
      <c r="D51" s="374"/>
      <c r="E51" s="377"/>
      <c r="F51" s="377"/>
      <c r="G51" s="377"/>
      <c r="H51" s="380"/>
      <c r="I51" s="383"/>
      <c r="J51" s="362"/>
      <c r="K51" s="365"/>
      <c r="L51" s="365"/>
      <c r="M51" s="368"/>
      <c r="N51" s="365"/>
      <c r="O51" s="497"/>
      <c r="P51" s="355"/>
      <c r="Q51" s="355"/>
      <c r="R51" s="355"/>
      <c r="S51" s="355"/>
      <c r="T51" s="497"/>
    </row>
    <row r="52" spans="1:20" x14ac:dyDescent="0.25">
      <c r="A52" s="371"/>
      <c r="B52" s="352"/>
      <c r="C52" s="374"/>
      <c r="D52" s="374"/>
      <c r="E52" s="377"/>
      <c r="F52" s="377"/>
      <c r="G52" s="377"/>
      <c r="H52" s="380"/>
      <c r="I52" s="383"/>
      <c r="J52" s="362"/>
      <c r="K52" s="365"/>
      <c r="L52" s="365"/>
      <c r="M52" s="368"/>
      <c r="N52" s="365"/>
      <c r="O52" s="497"/>
      <c r="P52" s="355"/>
      <c r="Q52" s="355"/>
      <c r="R52" s="355"/>
      <c r="S52" s="355"/>
      <c r="T52" s="497"/>
    </row>
    <row r="53" spans="1:20" x14ac:dyDescent="0.25">
      <c r="A53" s="371"/>
      <c r="B53" s="352"/>
      <c r="C53" s="374"/>
      <c r="D53" s="374"/>
      <c r="E53" s="377"/>
      <c r="F53" s="377"/>
      <c r="G53" s="377"/>
      <c r="H53" s="380"/>
      <c r="I53" s="383"/>
      <c r="J53" s="362"/>
      <c r="K53" s="365"/>
      <c r="L53" s="365"/>
      <c r="M53" s="368"/>
      <c r="N53" s="365"/>
      <c r="O53" s="497"/>
      <c r="P53" s="355"/>
      <c r="Q53" s="355"/>
      <c r="R53" s="355"/>
      <c r="S53" s="355"/>
      <c r="T53" s="497"/>
    </row>
    <row r="54" spans="1:20" ht="15.75" thickBot="1" x14ac:dyDescent="0.3">
      <c r="A54" s="372"/>
      <c r="B54" s="353"/>
      <c r="C54" s="375"/>
      <c r="D54" s="375"/>
      <c r="E54" s="378"/>
      <c r="F54" s="378"/>
      <c r="G54" s="378"/>
      <c r="H54" s="381"/>
      <c r="I54" s="384"/>
      <c r="J54" s="363"/>
      <c r="K54" s="366"/>
      <c r="L54" s="366"/>
      <c r="M54" s="369"/>
      <c r="N54" s="366"/>
      <c r="O54" s="498"/>
      <c r="P54" s="356"/>
      <c r="Q54" s="356"/>
      <c r="R54" s="356"/>
      <c r="S54" s="356"/>
      <c r="T54" s="498"/>
    </row>
    <row r="55" spans="1:20" x14ac:dyDescent="0.25">
      <c r="A55" s="370">
        <f>'Mapa Final'!A55</f>
        <v>10</v>
      </c>
      <c r="B55" s="351" t="str">
        <f>'Mapa Final'!B55</f>
        <v>Interrupción del servicio de conectividad LAN - Local</v>
      </c>
      <c r="C55" s="373" t="str">
        <f>'Mapa Final'!C55</f>
        <v>Afectación en la Prestación del Servicio de Justicia</v>
      </c>
      <c r="D55" s="373" t="str">
        <f>'Mapa Final'!D55</f>
        <v>1. Fallas en la operación de los equipos activos de RED.
2. Fluido Eléctrico
3. Falta o demoras en el mantenimiento
4. Virus Informático
5. Falta de presupuesto</v>
      </c>
      <c r="E55" s="376" t="str">
        <f>'Mapa Final'!E55</f>
        <v>Debilidad en el monitoreo y gestión de eventos.</v>
      </c>
      <c r="F55" s="376" t="str">
        <f>'Mapa Final'!F55</f>
        <v>Posibilidad de Afectación en la Prestación del Servicio de Justicia, por fallas en la operatividad de las redes LAN.</v>
      </c>
      <c r="G55" s="376" t="str">
        <f>'Mapa Final'!G55</f>
        <v>Fallas Tecnológicas</v>
      </c>
      <c r="H55" s="379" t="str">
        <f>'Mapa Final'!I55</f>
        <v>Media</v>
      </c>
      <c r="I55" s="382" t="str">
        <f>'Mapa Final'!L55</f>
        <v>Leve</v>
      </c>
      <c r="J55" s="361" t="str">
        <f>'Mapa Final'!N55</f>
        <v>Moderado</v>
      </c>
      <c r="K55" s="364" t="str">
        <f>'Mapa Final'!AA55</f>
        <v>Media</v>
      </c>
      <c r="L55" s="364" t="str">
        <f>'Mapa Final'!AE55</f>
        <v>Moderado</v>
      </c>
      <c r="M55" s="367" t="str">
        <f>'Mapa Final'!AG55</f>
        <v>Moderado</v>
      </c>
      <c r="N55" s="364" t="str">
        <f>'Mapa Final'!AH55</f>
        <v>Evitar</v>
      </c>
      <c r="O55" s="499"/>
      <c r="P55" s="523"/>
      <c r="Q55" s="523"/>
      <c r="R55" s="523"/>
      <c r="S55" s="523"/>
      <c r="T55" s="499"/>
    </row>
    <row r="56" spans="1:20" x14ac:dyDescent="0.25">
      <c r="A56" s="371"/>
      <c r="B56" s="352"/>
      <c r="C56" s="374"/>
      <c r="D56" s="374"/>
      <c r="E56" s="377"/>
      <c r="F56" s="377"/>
      <c r="G56" s="377"/>
      <c r="H56" s="380"/>
      <c r="I56" s="383"/>
      <c r="J56" s="362"/>
      <c r="K56" s="365"/>
      <c r="L56" s="365"/>
      <c r="M56" s="368"/>
      <c r="N56" s="365"/>
      <c r="O56" s="500"/>
      <c r="P56" s="524"/>
      <c r="Q56" s="524"/>
      <c r="R56" s="524"/>
      <c r="S56" s="524"/>
      <c r="T56" s="500"/>
    </row>
    <row r="57" spans="1:20" x14ac:dyDescent="0.25">
      <c r="A57" s="371"/>
      <c r="B57" s="352"/>
      <c r="C57" s="374"/>
      <c r="D57" s="374"/>
      <c r="E57" s="377"/>
      <c r="F57" s="377"/>
      <c r="G57" s="377"/>
      <c r="H57" s="380"/>
      <c r="I57" s="383"/>
      <c r="J57" s="362"/>
      <c r="K57" s="365"/>
      <c r="L57" s="365"/>
      <c r="M57" s="368"/>
      <c r="N57" s="365"/>
      <c r="O57" s="500"/>
      <c r="P57" s="524"/>
      <c r="Q57" s="524"/>
      <c r="R57" s="524"/>
      <c r="S57" s="524"/>
      <c r="T57" s="500"/>
    </row>
    <row r="58" spans="1:20" x14ac:dyDescent="0.25">
      <c r="A58" s="371"/>
      <c r="B58" s="352"/>
      <c r="C58" s="374"/>
      <c r="D58" s="374"/>
      <c r="E58" s="377"/>
      <c r="F58" s="377"/>
      <c r="G58" s="377"/>
      <c r="H58" s="380"/>
      <c r="I58" s="383"/>
      <c r="J58" s="362"/>
      <c r="K58" s="365"/>
      <c r="L58" s="365"/>
      <c r="M58" s="368"/>
      <c r="N58" s="365"/>
      <c r="O58" s="500"/>
      <c r="P58" s="524"/>
      <c r="Q58" s="524"/>
      <c r="R58" s="524"/>
      <c r="S58" s="524"/>
      <c r="T58" s="500"/>
    </row>
    <row r="59" spans="1:20" ht="15.75" thickBot="1" x14ac:dyDescent="0.3">
      <c r="A59" s="372"/>
      <c r="B59" s="353"/>
      <c r="C59" s="375"/>
      <c r="D59" s="375"/>
      <c r="E59" s="378"/>
      <c r="F59" s="378"/>
      <c r="G59" s="378"/>
      <c r="H59" s="381"/>
      <c r="I59" s="384"/>
      <c r="J59" s="363"/>
      <c r="K59" s="366"/>
      <c r="L59" s="366"/>
      <c r="M59" s="369"/>
      <c r="N59" s="366"/>
      <c r="O59" s="501"/>
      <c r="P59" s="525"/>
      <c r="Q59" s="525"/>
      <c r="R59" s="525"/>
      <c r="S59" s="525"/>
      <c r="T59" s="501"/>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1195" priority="663" operator="containsText" text="3- Moderado">
      <formula>NOT(ISERROR(SEARCH("3- Moderado",A7)))</formula>
    </cfRule>
    <cfRule type="containsText" dxfId="1194" priority="664" operator="containsText" text="6- Moderado">
      <formula>NOT(ISERROR(SEARCH("6- Moderado",A7)))</formula>
    </cfRule>
    <cfRule type="containsText" dxfId="1193" priority="665" operator="containsText" text="4- Moderado">
      <formula>NOT(ISERROR(SEARCH("4- Moderado",A7)))</formula>
    </cfRule>
    <cfRule type="containsText" dxfId="1192" priority="666" operator="containsText" text="3- Bajo">
      <formula>NOT(ISERROR(SEARCH("3- Bajo",A7)))</formula>
    </cfRule>
    <cfRule type="containsText" dxfId="1191" priority="667" operator="containsText" text="4- Bajo">
      <formula>NOT(ISERROR(SEARCH("4- Bajo",A7)))</formula>
    </cfRule>
    <cfRule type="containsText" dxfId="1190" priority="668" operator="containsText" text="1- Bajo">
      <formula>NOT(ISERROR(SEARCH("1- Bajo",A7)))</formula>
    </cfRule>
  </conditionalFormatting>
  <conditionalFormatting sqref="H8:J8">
    <cfRule type="containsText" dxfId="1189" priority="656" operator="containsText" text="3- Moderado">
      <formula>NOT(ISERROR(SEARCH("3- Moderado",H8)))</formula>
    </cfRule>
    <cfRule type="containsText" dxfId="1188" priority="657" operator="containsText" text="6- Moderado">
      <formula>NOT(ISERROR(SEARCH("6- Moderado",H8)))</formula>
    </cfRule>
    <cfRule type="containsText" dxfId="1187" priority="658" operator="containsText" text="4- Moderado">
      <formula>NOT(ISERROR(SEARCH("4- Moderado",H8)))</formula>
    </cfRule>
    <cfRule type="containsText" dxfId="1186" priority="659" operator="containsText" text="3- Bajo">
      <formula>NOT(ISERROR(SEARCH("3- Bajo",H8)))</formula>
    </cfRule>
    <cfRule type="containsText" dxfId="1185" priority="660" operator="containsText" text="4- Bajo">
      <formula>NOT(ISERROR(SEARCH("4- Bajo",H8)))</formula>
    </cfRule>
    <cfRule type="containsText" dxfId="1184" priority="662" operator="containsText" text="1- Bajo">
      <formula>NOT(ISERROR(SEARCH("1- Bajo",H8)))</formula>
    </cfRule>
  </conditionalFormatting>
  <conditionalFormatting sqref="J8 J60:J1048576">
    <cfRule type="containsText" dxfId="1183" priority="645" operator="containsText" text="25- Extremo">
      <formula>NOT(ISERROR(SEARCH("25- Extremo",J8)))</formula>
    </cfRule>
    <cfRule type="containsText" dxfId="1182" priority="646" operator="containsText" text="20- Extremo">
      <formula>NOT(ISERROR(SEARCH("20- Extremo",J8)))</formula>
    </cfRule>
    <cfRule type="containsText" dxfId="1181" priority="647" operator="containsText" text="15- Extremo">
      <formula>NOT(ISERROR(SEARCH("15- Extremo",J8)))</formula>
    </cfRule>
    <cfRule type="containsText" dxfId="1180" priority="648" operator="containsText" text="10- Extremo">
      <formula>NOT(ISERROR(SEARCH("10- Extremo",J8)))</formula>
    </cfRule>
    <cfRule type="containsText" dxfId="1179" priority="649" operator="containsText" text="5- Extremo">
      <formula>NOT(ISERROR(SEARCH("5- Extremo",J8)))</formula>
    </cfRule>
    <cfRule type="containsText" dxfId="1178" priority="650" operator="containsText" text="12- Alto">
      <formula>NOT(ISERROR(SEARCH("12- Alto",J8)))</formula>
    </cfRule>
    <cfRule type="containsText" dxfId="1177" priority="651" operator="containsText" text="10- Alto">
      <formula>NOT(ISERROR(SEARCH("10- Alto",J8)))</formula>
    </cfRule>
    <cfRule type="containsText" dxfId="1176" priority="652" operator="containsText" text="9- Alto">
      <formula>NOT(ISERROR(SEARCH("9- Alto",J8)))</formula>
    </cfRule>
    <cfRule type="containsText" dxfId="1175" priority="653" operator="containsText" text="8- Alto">
      <formula>NOT(ISERROR(SEARCH("8- Alto",J8)))</formula>
    </cfRule>
    <cfRule type="containsText" dxfId="1174" priority="654" operator="containsText" text="5- Alto">
      <formula>NOT(ISERROR(SEARCH("5- Alto",J8)))</formula>
    </cfRule>
    <cfRule type="containsText" dxfId="1173" priority="655" operator="containsText" text="4- Alto">
      <formula>NOT(ISERROR(SEARCH("4- Alto",J8)))</formula>
    </cfRule>
    <cfRule type="containsText" dxfId="1172" priority="661" operator="containsText" text="2- Bajo">
      <formula>NOT(ISERROR(SEARCH("2- Bajo",J8)))</formula>
    </cfRule>
  </conditionalFormatting>
  <conditionalFormatting sqref="K10:L10 K15:L15 K20:L20">
    <cfRule type="containsText" dxfId="1171" priority="639" operator="containsText" text="3- Moderado">
      <formula>NOT(ISERROR(SEARCH("3- Moderado",K10)))</formula>
    </cfRule>
    <cfRule type="containsText" dxfId="1170" priority="640" operator="containsText" text="6- Moderado">
      <formula>NOT(ISERROR(SEARCH("6- Moderado",K10)))</formula>
    </cfRule>
    <cfRule type="containsText" dxfId="1169" priority="641" operator="containsText" text="4- Moderado">
      <formula>NOT(ISERROR(SEARCH("4- Moderado",K10)))</formula>
    </cfRule>
    <cfRule type="containsText" dxfId="1168" priority="642" operator="containsText" text="3- Bajo">
      <formula>NOT(ISERROR(SEARCH("3- Bajo",K10)))</formula>
    </cfRule>
    <cfRule type="containsText" dxfId="1167" priority="643" operator="containsText" text="4- Bajo">
      <formula>NOT(ISERROR(SEARCH("4- Bajo",K10)))</formula>
    </cfRule>
    <cfRule type="containsText" dxfId="1166" priority="644" operator="containsText" text="1- Bajo">
      <formula>NOT(ISERROR(SEARCH("1- Bajo",K10)))</formula>
    </cfRule>
  </conditionalFormatting>
  <conditionalFormatting sqref="H10:I10 H15:I15 H20:I20">
    <cfRule type="containsText" dxfId="1165" priority="633" operator="containsText" text="3- Moderado">
      <formula>NOT(ISERROR(SEARCH("3- Moderado",H10)))</formula>
    </cfRule>
    <cfRule type="containsText" dxfId="1164" priority="634" operator="containsText" text="6- Moderado">
      <formula>NOT(ISERROR(SEARCH("6- Moderado",H10)))</formula>
    </cfRule>
    <cfRule type="containsText" dxfId="1163" priority="635" operator="containsText" text="4- Moderado">
      <formula>NOT(ISERROR(SEARCH("4- Moderado",H10)))</formula>
    </cfRule>
    <cfRule type="containsText" dxfId="1162" priority="636" operator="containsText" text="3- Bajo">
      <formula>NOT(ISERROR(SEARCH("3- Bajo",H10)))</formula>
    </cfRule>
    <cfRule type="containsText" dxfId="1161" priority="637" operator="containsText" text="4- Bajo">
      <formula>NOT(ISERROR(SEARCH("4- Bajo",H10)))</formula>
    </cfRule>
    <cfRule type="containsText" dxfId="1160" priority="638" operator="containsText" text="1- Bajo">
      <formula>NOT(ISERROR(SEARCH("1- Bajo",H10)))</formula>
    </cfRule>
  </conditionalFormatting>
  <conditionalFormatting sqref="A10:E10 E15 A15:B15 B20 B25 B30 B35 B40 B45 B50 B55">
    <cfRule type="containsText" dxfId="1159" priority="627" operator="containsText" text="3- Moderado">
      <formula>NOT(ISERROR(SEARCH("3- Moderado",A10)))</formula>
    </cfRule>
    <cfRule type="containsText" dxfId="1158" priority="628" operator="containsText" text="6- Moderado">
      <formula>NOT(ISERROR(SEARCH("6- Moderado",A10)))</formula>
    </cfRule>
    <cfRule type="containsText" dxfId="1157" priority="629" operator="containsText" text="4- Moderado">
      <formula>NOT(ISERROR(SEARCH("4- Moderado",A10)))</formula>
    </cfRule>
    <cfRule type="containsText" dxfId="1156" priority="630" operator="containsText" text="3- Bajo">
      <formula>NOT(ISERROR(SEARCH("3- Bajo",A10)))</formula>
    </cfRule>
    <cfRule type="containsText" dxfId="1155" priority="631" operator="containsText" text="4- Bajo">
      <formula>NOT(ISERROR(SEARCH("4- Bajo",A10)))</formula>
    </cfRule>
    <cfRule type="containsText" dxfId="1154" priority="632" operator="containsText" text="1- Bajo">
      <formula>NOT(ISERROR(SEARCH("1- Bajo",A10)))</formula>
    </cfRule>
  </conditionalFormatting>
  <conditionalFormatting sqref="F10:G10 F15:G15">
    <cfRule type="containsText" dxfId="1153" priority="621" operator="containsText" text="3- Moderado">
      <formula>NOT(ISERROR(SEARCH("3- Moderado",F10)))</formula>
    </cfRule>
    <cfRule type="containsText" dxfId="1152" priority="622" operator="containsText" text="6- Moderado">
      <formula>NOT(ISERROR(SEARCH("6- Moderado",F10)))</formula>
    </cfRule>
    <cfRule type="containsText" dxfId="1151" priority="623" operator="containsText" text="4- Moderado">
      <formula>NOT(ISERROR(SEARCH("4- Moderado",F10)))</formula>
    </cfRule>
    <cfRule type="containsText" dxfId="1150" priority="624" operator="containsText" text="3- Bajo">
      <formula>NOT(ISERROR(SEARCH("3- Bajo",F10)))</formula>
    </cfRule>
    <cfRule type="containsText" dxfId="1149" priority="625" operator="containsText" text="4- Bajo">
      <formula>NOT(ISERROR(SEARCH("4- Bajo",F10)))</formula>
    </cfRule>
    <cfRule type="containsText" dxfId="1148" priority="626" operator="containsText" text="1- Bajo">
      <formula>NOT(ISERROR(SEARCH("1- Bajo",F10)))</formula>
    </cfRule>
  </conditionalFormatting>
  <conditionalFormatting sqref="K8">
    <cfRule type="containsText" dxfId="1147" priority="615" operator="containsText" text="3- Moderado">
      <formula>NOT(ISERROR(SEARCH("3- Moderado",K8)))</formula>
    </cfRule>
    <cfRule type="containsText" dxfId="1146" priority="616" operator="containsText" text="6- Moderado">
      <formula>NOT(ISERROR(SEARCH("6- Moderado",K8)))</formula>
    </cfRule>
    <cfRule type="containsText" dxfId="1145" priority="617" operator="containsText" text="4- Moderado">
      <formula>NOT(ISERROR(SEARCH("4- Moderado",K8)))</formula>
    </cfRule>
    <cfRule type="containsText" dxfId="1144" priority="618" operator="containsText" text="3- Bajo">
      <formula>NOT(ISERROR(SEARCH("3- Bajo",K8)))</formula>
    </cfRule>
    <cfRule type="containsText" dxfId="1143" priority="619" operator="containsText" text="4- Bajo">
      <formula>NOT(ISERROR(SEARCH("4- Bajo",K8)))</formula>
    </cfRule>
    <cfRule type="containsText" dxfId="1142" priority="620" operator="containsText" text="1- Bajo">
      <formula>NOT(ISERROR(SEARCH("1- Bajo",K8)))</formula>
    </cfRule>
  </conditionalFormatting>
  <conditionalFormatting sqref="L8">
    <cfRule type="containsText" dxfId="1141" priority="609" operator="containsText" text="3- Moderado">
      <formula>NOT(ISERROR(SEARCH("3- Moderado",L8)))</formula>
    </cfRule>
    <cfRule type="containsText" dxfId="1140" priority="610" operator="containsText" text="6- Moderado">
      <formula>NOT(ISERROR(SEARCH("6- Moderado",L8)))</formula>
    </cfRule>
    <cfRule type="containsText" dxfId="1139" priority="611" operator="containsText" text="4- Moderado">
      <formula>NOT(ISERROR(SEARCH("4- Moderado",L8)))</formula>
    </cfRule>
    <cfRule type="containsText" dxfId="1138" priority="612" operator="containsText" text="3- Bajo">
      <formula>NOT(ISERROR(SEARCH("3- Bajo",L8)))</formula>
    </cfRule>
    <cfRule type="containsText" dxfId="1137" priority="613" operator="containsText" text="4- Bajo">
      <formula>NOT(ISERROR(SEARCH("4- Bajo",L8)))</formula>
    </cfRule>
    <cfRule type="containsText" dxfId="1136" priority="614" operator="containsText" text="1- Bajo">
      <formula>NOT(ISERROR(SEARCH("1- Bajo",L8)))</formula>
    </cfRule>
  </conditionalFormatting>
  <conditionalFormatting sqref="M8">
    <cfRule type="containsText" dxfId="1135" priority="603" operator="containsText" text="3- Moderado">
      <formula>NOT(ISERROR(SEARCH("3- Moderado",M8)))</formula>
    </cfRule>
    <cfRule type="containsText" dxfId="1134" priority="604" operator="containsText" text="6- Moderado">
      <formula>NOT(ISERROR(SEARCH("6- Moderado",M8)))</formula>
    </cfRule>
    <cfRule type="containsText" dxfId="1133" priority="605" operator="containsText" text="4- Moderado">
      <formula>NOT(ISERROR(SEARCH("4- Moderado",M8)))</formula>
    </cfRule>
    <cfRule type="containsText" dxfId="1132" priority="606" operator="containsText" text="3- Bajo">
      <formula>NOT(ISERROR(SEARCH("3- Bajo",M8)))</formula>
    </cfRule>
    <cfRule type="containsText" dxfId="1131" priority="607" operator="containsText" text="4- Bajo">
      <formula>NOT(ISERROR(SEARCH("4- Bajo",M8)))</formula>
    </cfRule>
    <cfRule type="containsText" dxfId="1130" priority="608" operator="containsText" text="1- Bajo">
      <formula>NOT(ISERROR(SEARCH("1- Bajo",M8)))</formula>
    </cfRule>
  </conditionalFormatting>
  <conditionalFormatting sqref="J10:J24">
    <cfRule type="containsText" dxfId="1129" priority="598" operator="containsText" text="Bajo">
      <formula>NOT(ISERROR(SEARCH("Bajo",J10)))</formula>
    </cfRule>
    <cfRule type="containsText" dxfId="1128" priority="599" operator="containsText" text="Moderado">
      <formula>NOT(ISERROR(SEARCH("Moderado",J10)))</formula>
    </cfRule>
    <cfRule type="containsText" dxfId="1127" priority="600" operator="containsText" text="Alto">
      <formula>NOT(ISERROR(SEARCH("Alto",J10)))</formula>
    </cfRule>
    <cfRule type="containsText" dxfId="1126"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1125" priority="573" operator="containsText" text="Moderado">
      <formula>NOT(ISERROR(SEARCH("Moderado",M10)))</formula>
    </cfRule>
    <cfRule type="containsText" dxfId="1124" priority="593" operator="containsText" text="Bajo">
      <formula>NOT(ISERROR(SEARCH("Bajo",M10)))</formula>
    </cfRule>
    <cfRule type="containsText" dxfId="1123" priority="594" operator="containsText" text="Moderado">
      <formula>NOT(ISERROR(SEARCH("Moderado",M10)))</formula>
    </cfRule>
    <cfRule type="containsText" dxfId="1122" priority="595" operator="containsText" text="Alto">
      <formula>NOT(ISERROR(SEARCH("Alto",M10)))</formula>
    </cfRule>
    <cfRule type="containsText" dxfId="1121"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1120" priority="587" operator="containsText" text="3- Moderado">
      <formula>NOT(ISERROR(SEARCH("3- Moderado",N10)))</formula>
    </cfRule>
    <cfRule type="containsText" dxfId="1119" priority="588" operator="containsText" text="6- Moderado">
      <formula>NOT(ISERROR(SEARCH("6- Moderado",N10)))</formula>
    </cfRule>
    <cfRule type="containsText" dxfId="1118" priority="589" operator="containsText" text="4- Moderado">
      <formula>NOT(ISERROR(SEARCH("4- Moderado",N10)))</formula>
    </cfRule>
    <cfRule type="containsText" dxfId="1117" priority="590" operator="containsText" text="3- Bajo">
      <formula>NOT(ISERROR(SEARCH("3- Bajo",N10)))</formula>
    </cfRule>
    <cfRule type="containsText" dxfId="1116" priority="591" operator="containsText" text="4- Bajo">
      <formula>NOT(ISERROR(SEARCH("4- Bajo",N10)))</formula>
    </cfRule>
    <cfRule type="containsText" dxfId="1115" priority="592" operator="containsText" text="1- Bajo">
      <formula>NOT(ISERROR(SEARCH("1- Bajo",N10)))</formula>
    </cfRule>
  </conditionalFormatting>
  <conditionalFormatting sqref="H10:H24">
    <cfRule type="containsText" dxfId="1114" priority="574" operator="containsText" text="Muy Alta">
      <formula>NOT(ISERROR(SEARCH("Muy Alta",H10)))</formula>
    </cfRule>
    <cfRule type="containsText" dxfId="1113" priority="575" operator="containsText" text="Alta">
      <formula>NOT(ISERROR(SEARCH("Alta",H10)))</formula>
    </cfRule>
    <cfRule type="containsText" dxfId="1112" priority="576" operator="containsText" text="Muy Alta">
      <formula>NOT(ISERROR(SEARCH("Muy Alta",H10)))</formula>
    </cfRule>
    <cfRule type="containsText" dxfId="1111" priority="581" operator="containsText" text="Muy Baja">
      <formula>NOT(ISERROR(SEARCH("Muy Baja",H10)))</formula>
    </cfRule>
    <cfRule type="containsText" dxfId="1110" priority="582" operator="containsText" text="Baja">
      <formula>NOT(ISERROR(SEARCH("Baja",H10)))</formula>
    </cfRule>
    <cfRule type="containsText" dxfId="1109" priority="583" operator="containsText" text="Media">
      <formula>NOT(ISERROR(SEARCH("Media",H10)))</formula>
    </cfRule>
    <cfRule type="containsText" dxfId="1108" priority="584" operator="containsText" text="Alta">
      <formula>NOT(ISERROR(SEARCH("Alta",H10)))</formula>
    </cfRule>
    <cfRule type="containsText" dxfId="1107" priority="586" operator="containsText" text="Muy Alta">
      <formula>NOT(ISERROR(SEARCH("Muy Alta",H10)))</formula>
    </cfRule>
  </conditionalFormatting>
  <conditionalFormatting sqref="I10:I24">
    <cfRule type="containsText" dxfId="1106" priority="577" operator="containsText" text="Catastrófico">
      <formula>NOT(ISERROR(SEARCH("Catastrófico",I10)))</formula>
    </cfRule>
    <cfRule type="containsText" dxfId="1105" priority="578" operator="containsText" text="Mayor">
      <formula>NOT(ISERROR(SEARCH("Mayor",I10)))</formula>
    </cfRule>
    <cfRule type="containsText" dxfId="1104" priority="579" operator="containsText" text="Menor">
      <formula>NOT(ISERROR(SEARCH("Menor",I10)))</formula>
    </cfRule>
    <cfRule type="containsText" dxfId="1103" priority="580" operator="containsText" text="Leve">
      <formula>NOT(ISERROR(SEARCH("Leve",I10)))</formula>
    </cfRule>
    <cfRule type="containsText" dxfId="1102" priority="585" operator="containsText" text="Moderado">
      <formula>NOT(ISERROR(SEARCH("Moderado",I10)))</formula>
    </cfRule>
  </conditionalFormatting>
  <conditionalFormatting sqref="K10:K24">
    <cfRule type="containsText" dxfId="1101" priority="572" operator="containsText" text="Media">
      <formula>NOT(ISERROR(SEARCH("Media",K10)))</formula>
    </cfRule>
  </conditionalFormatting>
  <conditionalFormatting sqref="L10:L24">
    <cfRule type="containsText" dxfId="1100" priority="571" operator="containsText" text="Moderado">
      <formula>NOT(ISERROR(SEARCH("Moderado",L10)))</formula>
    </cfRule>
  </conditionalFormatting>
  <conditionalFormatting sqref="C15">
    <cfRule type="containsText" dxfId="1099" priority="565" operator="containsText" text="3- Moderado">
      <formula>NOT(ISERROR(SEARCH("3- Moderado",C15)))</formula>
    </cfRule>
    <cfRule type="containsText" dxfId="1098" priority="566" operator="containsText" text="6- Moderado">
      <formula>NOT(ISERROR(SEARCH("6- Moderado",C15)))</formula>
    </cfRule>
    <cfRule type="containsText" dxfId="1097" priority="567" operator="containsText" text="4- Moderado">
      <formula>NOT(ISERROR(SEARCH("4- Moderado",C15)))</formula>
    </cfRule>
    <cfRule type="containsText" dxfId="1096" priority="568" operator="containsText" text="3- Bajo">
      <formula>NOT(ISERROR(SEARCH("3- Bajo",C15)))</formula>
    </cfRule>
    <cfRule type="containsText" dxfId="1095" priority="569" operator="containsText" text="4- Bajo">
      <formula>NOT(ISERROR(SEARCH("4- Bajo",C15)))</formula>
    </cfRule>
    <cfRule type="containsText" dxfId="1094" priority="570" operator="containsText" text="1- Bajo">
      <formula>NOT(ISERROR(SEARCH("1- Bajo",C15)))</formula>
    </cfRule>
  </conditionalFormatting>
  <conditionalFormatting sqref="D15">
    <cfRule type="containsText" dxfId="1093" priority="559" operator="containsText" text="3- Moderado">
      <formula>NOT(ISERROR(SEARCH("3- Moderado",D15)))</formula>
    </cfRule>
    <cfRule type="containsText" dxfId="1092" priority="560" operator="containsText" text="6- Moderado">
      <formula>NOT(ISERROR(SEARCH("6- Moderado",D15)))</formula>
    </cfRule>
    <cfRule type="containsText" dxfId="1091" priority="561" operator="containsText" text="4- Moderado">
      <formula>NOT(ISERROR(SEARCH("4- Moderado",D15)))</formula>
    </cfRule>
    <cfRule type="containsText" dxfId="1090" priority="562" operator="containsText" text="3- Bajo">
      <formula>NOT(ISERROR(SEARCH("3- Bajo",D15)))</formula>
    </cfRule>
    <cfRule type="containsText" dxfId="1089" priority="563" operator="containsText" text="4- Bajo">
      <formula>NOT(ISERROR(SEARCH("4- Bajo",D15)))</formula>
    </cfRule>
    <cfRule type="containsText" dxfId="1088" priority="564" operator="containsText" text="1- Bajo">
      <formula>NOT(ISERROR(SEARCH("1- Bajo",D15)))</formula>
    </cfRule>
  </conditionalFormatting>
  <conditionalFormatting sqref="J10:J24">
    <cfRule type="containsText" dxfId="1087" priority="558" operator="containsText" text="Moderado">
      <formula>NOT(ISERROR(SEARCH("Moderado",J10)))</formula>
    </cfRule>
  </conditionalFormatting>
  <conditionalFormatting sqref="J10:J24">
    <cfRule type="containsText" dxfId="1086" priority="556" operator="containsText" text="Bajo">
      <formula>NOT(ISERROR(SEARCH("Bajo",J10)))</formula>
    </cfRule>
    <cfRule type="containsText" dxfId="1085" priority="557" operator="containsText" text="Extremo">
      <formula>NOT(ISERROR(SEARCH("Extremo",J10)))</formula>
    </cfRule>
  </conditionalFormatting>
  <conditionalFormatting sqref="K10:K24">
    <cfRule type="containsText" dxfId="1084" priority="554" operator="containsText" text="Baja">
      <formula>NOT(ISERROR(SEARCH("Baja",K10)))</formula>
    </cfRule>
    <cfRule type="containsText" dxfId="1083" priority="555" operator="containsText" text="Muy Baja">
      <formula>NOT(ISERROR(SEARCH("Muy Baja",K10)))</formula>
    </cfRule>
  </conditionalFormatting>
  <conditionalFormatting sqref="K10:K24">
    <cfRule type="containsText" dxfId="1082" priority="552" operator="containsText" text="Muy Alta">
      <formula>NOT(ISERROR(SEARCH("Muy Alta",K10)))</formula>
    </cfRule>
    <cfRule type="containsText" dxfId="1081" priority="553" operator="containsText" text="Alta">
      <formula>NOT(ISERROR(SEARCH("Alta",K10)))</formula>
    </cfRule>
  </conditionalFormatting>
  <conditionalFormatting sqref="L10:L24">
    <cfRule type="containsText" dxfId="1080" priority="548" operator="containsText" text="Catastrófico">
      <formula>NOT(ISERROR(SEARCH("Catastrófico",L10)))</formula>
    </cfRule>
    <cfRule type="containsText" dxfId="1079" priority="549" operator="containsText" text="Mayor">
      <formula>NOT(ISERROR(SEARCH("Mayor",L10)))</formula>
    </cfRule>
    <cfRule type="containsText" dxfId="1078" priority="550" operator="containsText" text="Menor">
      <formula>NOT(ISERROR(SEARCH("Menor",L10)))</formula>
    </cfRule>
    <cfRule type="containsText" dxfId="1077" priority="551" operator="containsText" text="Leve">
      <formula>NOT(ISERROR(SEARCH("Leve",L10)))</formula>
    </cfRule>
  </conditionalFormatting>
  <conditionalFormatting sqref="A20 E20">
    <cfRule type="containsText" dxfId="1076" priority="542" operator="containsText" text="3- Moderado">
      <formula>NOT(ISERROR(SEARCH("3- Moderado",A20)))</formula>
    </cfRule>
    <cfRule type="containsText" dxfId="1075" priority="543" operator="containsText" text="6- Moderado">
      <formula>NOT(ISERROR(SEARCH("6- Moderado",A20)))</formula>
    </cfRule>
    <cfRule type="containsText" dxfId="1074" priority="544" operator="containsText" text="4- Moderado">
      <formula>NOT(ISERROR(SEARCH("4- Moderado",A20)))</formula>
    </cfRule>
    <cfRule type="containsText" dxfId="1073" priority="545" operator="containsText" text="3- Bajo">
      <formula>NOT(ISERROR(SEARCH("3- Bajo",A20)))</formula>
    </cfRule>
    <cfRule type="containsText" dxfId="1072" priority="546" operator="containsText" text="4- Bajo">
      <formula>NOT(ISERROR(SEARCH("4- Bajo",A20)))</formula>
    </cfRule>
    <cfRule type="containsText" dxfId="1071" priority="547" operator="containsText" text="1- Bajo">
      <formula>NOT(ISERROR(SEARCH("1- Bajo",A20)))</formula>
    </cfRule>
  </conditionalFormatting>
  <conditionalFormatting sqref="F20:G20">
    <cfRule type="containsText" dxfId="1070" priority="536" operator="containsText" text="3- Moderado">
      <formula>NOT(ISERROR(SEARCH("3- Moderado",F20)))</formula>
    </cfRule>
    <cfRule type="containsText" dxfId="1069" priority="537" operator="containsText" text="6- Moderado">
      <formula>NOT(ISERROR(SEARCH("6- Moderado",F20)))</formula>
    </cfRule>
    <cfRule type="containsText" dxfId="1068" priority="538" operator="containsText" text="4- Moderado">
      <formula>NOT(ISERROR(SEARCH("4- Moderado",F20)))</formula>
    </cfRule>
    <cfRule type="containsText" dxfId="1067" priority="539" operator="containsText" text="3- Bajo">
      <formula>NOT(ISERROR(SEARCH("3- Bajo",F20)))</formula>
    </cfRule>
    <cfRule type="containsText" dxfId="1066" priority="540" operator="containsText" text="4- Bajo">
      <formula>NOT(ISERROR(SEARCH("4- Bajo",F20)))</formula>
    </cfRule>
    <cfRule type="containsText" dxfId="1065" priority="541" operator="containsText" text="1- Bajo">
      <formula>NOT(ISERROR(SEARCH("1- Bajo",F20)))</formula>
    </cfRule>
  </conditionalFormatting>
  <conditionalFormatting sqref="C20">
    <cfRule type="containsText" dxfId="1064" priority="530" operator="containsText" text="3- Moderado">
      <formula>NOT(ISERROR(SEARCH("3- Moderado",C20)))</formula>
    </cfRule>
    <cfRule type="containsText" dxfId="1063" priority="531" operator="containsText" text="6- Moderado">
      <formula>NOT(ISERROR(SEARCH("6- Moderado",C20)))</formula>
    </cfRule>
    <cfRule type="containsText" dxfId="1062" priority="532" operator="containsText" text="4- Moderado">
      <formula>NOT(ISERROR(SEARCH("4- Moderado",C20)))</formula>
    </cfRule>
    <cfRule type="containsText" dxfId="1061" priority="533" operator="containsText" text="3- Bajo">
      <formula>NOT(ISERROR(SEARCH("3- Bajo",C20)))</formula>
    </cfRule>
    <cfRule type="containsText" dxfId="1060" priority="534" operator="containsText" text="4- Bajo">
      <formula>NOT(ISERROR(SEARCH("4- Bajo",C20)))</formula>
    </cfRule>
    <cfRule type="containsText" dxfId="1059" priority="535" operator="containsText" text="1- Bajo">
      <formula>NOT(ISERROR(SEARCH("1- Bajo",C20)))</formula>
    </cfRule>
  </conditionalFormatting>
  <conditionalFormatting sqref="D20">
    <cfRule type="containsText" dxfId="1058" priority="524" operator="containsText" text="3- Moderado">
      <formula>NOT(ISERROR(SEARCH("3- Moderado",D20)))</formula>
    </cfRule>
    <cfRule type="containsText" dxfId="1057" priority="525" operator="containsText" text="6- Moderado">
      <formula>NOT(ISERROR(SEARCH("6- Moderado",D20)))</formula>
    </cfRule>
    <cfRule type="containsText" dxfId="1056" priority="526" operator="containsText" text="4- Moderado">
      <formula>NOT(ISERROR(SEARCH("4- Moderado",D20)))</formula>
    </cfRule>
    <cfRule type="containsText" dxfId="1055" priority="527" operator="containsText" text="3- Bajo">
      <formula>NOT(ISERROR(SEARCH("3- Bajo",D20)))</formula>
    </cfRule>
    <cfRule type="containsText" dxfId="1054" priority="528" operator="containsText" text="4- Bajo">
      <formula>NOT(ISERROR(SEARCH("4- Bajo",D20)))</formula>
    </cfRule>
    <cfRule type="containsText" dxfId="1053" priority="529" operator="containsText" text="1- Bajo">
      <formula>NOT(ISERROR(SEARCH("1- Bajo",D20)))</formula>
    </cfRule>
  </conditionalFormatting>
  <conditionalFormatting sqref="K25:L25">
    <cfRule type="containsText" dxfId="1052" priority="518" operator="containsText" text="3- Moderado">
      <formula>NOT(ISERROR(SEARCH("3- Moderado",K25)))</formula>
    </cfRule>
    <cfRule type="containsText" dxfId="1051" priority="519" operator="containsText" text="6- Moderado">
      <formula>NOT(ISERROR(SEARCH("6- Moderado",K25)))</formula>
    </cfRule>
    <cfRule type="containsText" dxfId="1050" priority="520" operator="containsText" text="4- Moderado">
      <formula>NOT(ISERROR(SEARCH("4- Moderado",K25)))</formula>
    </cfRule>
    <cfRule type="containsText" dxfId="1049" priority="521" operator="containsText" text="3- Bajo">
      <formula>NOT(ISERROR(SEARCH("3- Bajo",K25)))</formula>
    </cfRule>
    <cfRule type="containsText" dxfId="1048" priority="522" operator="containsText" text="4- Bajo">
      <formula>NOT(ISERROR(SEARCH("4- Bajo",K25)))</formula>
    </cfRule>
    <cfRule type="containsText" dxfId="1047" priority="523" operator="containsText" text="1- Bajo">
      <formula>NOT(ISERROR(SEARCH("1- Bajo",K25)))</formula>
    </cfRule>
  </conditionalFormatting>
  <conditionalFormatting sqref="H25:I25">
    <cfRule type="containsText" dxfId="1046" priority="512" operator="containsText" text="3- Moderado">
      <formula>NOT(ISERROR(SEARCH("3- Moderado",H25)))</formula>
    </cfRule>
    <cfRule type="containsText" dxfId="1045" priority="513" operator="containsText" text="6- Moderado">
      <formula>NOT(ISERROR(SEARCH("6- Moderado",H25)))</formula>
    </cfRule>
    <cfRule type="containsText" dxfId="1044" priority="514" operator="containsText" text="4- Moderado">
      <formula>NOT(ISERROR(SEARCH("4- Moderado",H25)))</formula>
    </cfRule>
    <cfRule type="containsText" dxfId="1043" priority="515" operator="containsText" text="3- Bajo">
      <formula>NOT(ISERROR(SEARCH("3- Bajo",H25)))</formula>
    </cfRule>
    <cfRule type="containsText" dxfId="1042" priority="516" operator="containsText" text="4- Bajo">
      <formula>NOT(ISERROR(SEARCH("4- Bajo",H25)))</formula>
    </cfRule>
    <cfRule type="containsText" dxfId="1041" priority="517" operator="containsText" text="1- Bajo">
      <formula>NOT(ISERROR(SEARCH("1- Bajo",H25)))</formula>
    </cfRule>
  </conditionalFormatting>
  <conditionalFormatting sqref="A25 C25:E25">
    <cfRule type="containsText" dxfId="1040" priority="506" operator="containsText" text="3- Moderado">
      <formula>NOT(ISERROR(SEARCH("3- Moderado",A25)))</formula>
    </cfRule>
    <cfRule type="containsText" dxfId="1039" priority="507" operator="containsText" text="6- Moderado">
      <formula>NOT(ISERROR(SEARCH("6- Moderado",A25)))</formula>
    </cfRule>
    <cfRule type="containsText" dxfId="1038" priority="508" operator="containsText" text="4- Moderado">
      <formula>NOT(ISERROR(SEARCH("4- Moderado",A25)))</formula>
    </cfRule>
    <cfRule type="containsText" dxfId="1037" priority="509" operator="containsText" text="3- Bajo">
      <formula>NOT(ISERROR(SEARCH("3- Bajo",A25)))</formula>
    </cfRule>
    <cfRule type="containsText" dxfId="1036" priority="510" operator="containsText" text="4- Bajo">
      <formula>NOT(ISERROR(SEARCH("4- Bajo",A25)))</formula>
    </cfRule>
    <cfRule type="containsText" dxfId="1035" priority="511" operator="containsText" text="1- Bajo">
      <formula>NOT(ISERROR(SEARCH("1- Bajo",A25)))</formula>
    </cfRule>
  </conditionalFormatting>
  <conditionalFormatting sqref="F25:G25">
    <cfRule type="containsText" dxfId="1034" priority="500" operator="containsText" text="3- Moderado">
      <formula>NOT(ISERROR(SEARCH("3- Moderado",F25)))</formula>
    </cfRule>
    <cfRule type="containsText" dxfId="1033" priority="501" operator="containsText" text="6- Moderado">
      <formula>NOT(ISERROR(SEARCH("6- Moderado",F25)))</formula>
    </cfRule>
    <cfRule type="containsText" dxfId="1032" priority="502" operator="containsText" text="4- Moderado">
      <formula>NOT(ISERROR(SEARCH("4- Moderado",F25)))</formula>
    </cfRule>
    <cfRule type="containsText" dxfId="1031" priority="503" operator="containsText" text="3- Bajo">
      <formula>NOT(ISERROR(SEARCH("3- Bajo",F25)))</formula>
    </cfRule>
    <cfRule type="containsText" dxfId="1030" priority="504" operator="containsText" text="4- Bajo">
      <formula>NOT(ISERROR(SEARCH("4- Bajo",F25)))</formula>
    </cfRule>
    <cfRule type="containsText" dxfId="1029" priority="505" operator="containsText" text="1- Bajo">
      <formula>NOT(ISERROR(SEARCH("1- Bajo",F25)))</formula>
    </cfRule>
  </conditionalFormatting>
  <conditionalFormatting sqref="J25:J29">
    <cfRule type="containsText" dxfId="1028" priority="495" operator="containsText" text="Bajo">
      <formula>NOT(ISERROR(SEARCH("Bajo",J25)))</formula>
    </cfRule>
    <cfRule type="containsText" dxfId="1027" priority="496" operator="containsText" text="Moderado">
      <formula>NOT(ISERROR(SEARCH("Moderado",J25)))</formula>
    </cfRule>
    <cfRule type="containsText" dxfId="1026" priority="497" operator="containsText" text="Alto">
      <formula>NOT(ISERROR(SEARCH("Alto",J25)))</formula>
    </cfRule>
    <cfRule type="containsText" dxfId="1025"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1024" priority="470" operator="containsText" text="Moderado">
      <formula>NOT(ISERROR(SEARCH("Moderado",M25)))</formula>
    </cfRule>
    <cfRule type="containsText" dxfId="1023" priority="490" operator="containsText" text="Bajo">
      <formula>NOT(ISERROR(SEARCH("Bajo",M25)))</formula>
    </cfRule>
    <cfRule type="containsText" dxfId="1022" priority="491" operator="containsText" text="Moderado">
      <formula>NOT(ISERROR(SEARCH("Moderado",M25)))</formula>
    </cfRule>
    <cfRule type="containsText" dxfId="1021" priority="492" operator="containsText" text="Alto">
      <formula>NOT(ISERROR(SEARCH("Alto",M25)))</formula>
    </cfRule>
    <cfRule type="containsText" dxfId="1020"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1019" priority="484" operator="containsText" text="3- Moderado">
      <formula>NOT(ISERROR(SEARCH("3- Moderado",N25)))</formula>
    </cfRule>
    <cfRule type="containsText" dxfId="1018" priority="485" operator="containsText" text="6- Moderado">
      <formula>NOT(ISERROR(SEARCH("6- Moderado",N25)))</formula>
    </cfRule>
    <cfRule type="containsText" dxfId="1017" priority="486" operator="containsText" text="4- Moderado">
      <formula>NOT(ISERROR(SEARCH("4- Moderado",N25)))</formula>
    </cfRule>
    <cfRule type="containsText" dxfId="1016" priority="487" operator="containsText" text="3- Bajo">
      <formula>NOT(ISERROR(SEARCH("3- Bajo",N25)))</formula>
    </cfRule>
    <cfRule type="containsText" dxfId="1015" priority="488" operator="containsText" text="4- Bajo">
      <formula>NOT(ISERROR(SEARCH("4- Bajo",N25)))</formula>
    </cfRule>
    <cfRule type="containsText" dxfId="1014" priority="489" operator="containsText" text="1- Bajo">
      <formula>NOT(ISERROR(SEARCH("1- Bajo",N25)))</formula>
    </cfRule>
  </conditionalFormatting>
  <conditionalFormatting sqref="H25:H29">
    <cfRule type="containsText" dxfId="1013" priority="471" operator="containsText" text="Muy Alta">
      <formula>NOT(ISERROR(SEARCH("Muy Alta",H25)))</formula>
    </cfRule>
    <cfRule type="containsText" dxfId="1012" priority="472" operator="containsText" text="Alta">
      <formula>NOT(ISERROR(SEARCH("Alta",H25)))</formula>
    </cfRule>
    <cfRule type="containsText" dxfId="1011" priority="473" operator="containsText" text="Muy Alta">
      <formula>NOT(ISERROR(SEARCH("Muy Alta",H25)))</formula>
    </cfRule>
    <cfRule type="containsText" dxfId="1010" priority="478" operator="containsText" text="Muy Baja">
      <formula>NOT(ISERROR(SEARCH("Muy Baja",H25)))</formula>
    </cfRule>
    <cfRule type="containsText" dxfId="1009" priority="479" operator="containsText" text="Baja">
      <formula>NOT(ISERROR(SEARCH("Baja",H25)))</formula>
    </cfRule>
    <cfRule type="containsText" dxfId="1008" priority="480" operator="containsText" text="Media">
      <formula>NOT(ISERROR(SEARCH("Media",H25)))</formula>
    </cfRule>
    <cfRule type="containsText" dxfId="1007" priority="481" operator="containsText" text="Alta">
      <formula>NOT(ISERROR(SEARCH("Alta",H25)))</formula>
    </cfRule>
    <cfRule type="containsText" dxfId="1006" priority="483" operator="containsText" text="Muy Alta">
      <formula>NOT(ISERROR(SEARCH("Muy Alta",H25)))</formula>
    </cfRule>
  </conditionalFormatting>
  <conditionalFormatting sqref="I25:I29">
    <cfRule type="containsText" dxfId="1005" priority="474" operator="containsText" text="Catastrófico">
      <formula>NOT(ISERROR(SEARCH("Catastrófico",I25)))</formula>
    </cfRule>
    <cfRule type="containsText" dxfId="1004" priority="475" operator="containsText" text="Mayor">
      <formula>NOT(ISERROR(SEARCH("Mayor",I25)))</formula>
    </cfRule>
    <cfRule type="containsText" dxfId="1003" priority="476" operator="containsText" text="Menor">
      <formula>NOT(ISERROR(SEARCH("Menor",I25)))</formula>
    </cfRule>
    <cfRule type="containsText" dxfId="1002" priority="477" operator="containsText" text="Leve">
      <formula>NOT(ISERROR(SEARCH("Leve",I25)))</formula>
    </cfRule>
    <cfRule type="containsText" dxfId="1001" priority="482" operator="containsText" text="Moderado">
      <formula>NOT(ISERROR(SEARCH("Moderado",I25)))</formula>
    </cfRule>
  </conditionalFormatting>
  <conditionalFormatting sqref="K25:K29">
    <cfRule type="containsText" dxfId="1000" priority="469" operator="containsText" text="Media">
      <formula>NOT(ISERROR(SEARCH("Media",K25)))</formula>
    </cfRule>
  </conditionalFormatting>
  <conditionalFormatting sqref="L25:L29">
    <cfRule type="containsText" dxfId="999" priority="468" operator="containsText" text="Moderado">
      <formula>NOT(ISERROR(SEARCH("Moderado",L25)))</formula>
    </cfRule>
  </conditionalFormatting>
  <conditionalFormatting sqref="J25:J29">
    <cfRule type="containsText" dxfId="998" priority="467" operator="containsText" text="Moderado">
      <formula>NOT(ISERROR(SEARCH("Moderado",J25)))</formula>
    </cfRule>
  </conditionalFormatting>
  <conditionalFormatting sqref="J25:J29">
    <cfRule type="containsText" dxfId="997" priority="465" operator="containsText" text="Bajo">
      <formula>NOT(ISERROR(SEARCH("Bajo",J25)))</formula>
    </cfRule>
    <cfRule type="containsText" dxfId="996" priority="466" operator="containsText" text="Extremo">
      <formula>NOT(ISERROR(SEARCH("Extremo",J25)))</formula>
    </cfRule>
  </conditionalFormatting>
  <conditionalFormatting sqref="K25:K29">
    <cfRule type="containsText" dxfId="995" priority="463" operator="containsText" text="Baja">
      <formula>NOT(ISERROR(SEARCH("Baja",K25)))</formula>
    </cfRule>
    <cfRule type="containsText" dxfId="994" priority="464" operator="containsText" text="Muy Baja">
      <formula>NOT(ISERROR(SEARCH("Muy Baja",K25)))</formula>
    </cfRule>
  </conditionalFormatting>
  <conditionalFormatting sqref="K25:K29">
    <cfRule type="containsText" dxfId="993" priority="461" operator="containsText" text="Muy Alta">
      <formula>NOT(ISERROR(SEARCH("Muy Alta",K25)))</formula>
    </cfRule>
    <cfRule type="containsText" dxfId="992" priority="462" operator="containsText" text="Alta">
      <formula>NOT(ISERROR(SEARCH("Alta",K25)))</formula>
    </cfRule>
  </conditionalFormatting>
  <conditionalFormatting sqref="L25:L29">
    <cfRule type="containsText" dxfId="991" priority="457" operator="containsText" text="Catastrófico">
      <formula>NOT(ISERROR(SEARCH("Catastrófico",L25)))</formula>
    </cfRule>
    <cfRule type="containsText" dxfId="990" priority="458" operator="containsText" text="Mayor">
      <formula>NOT(ISERROR(SEARCH("Mayor",L25)))</formula>
    </cfRule>
    <cfRule type="containsText" dxfId="989" priority="459" operator="containsText" text="Menor">
      <formula>NOT(ISERROR(SEARCH("Menor",L25)))</formula>
    </cfRule>
    <cfRule type="containsText" dxfId="988" priority="460" operator="containsText" text="Leve">
      <formula>NOT(ISERROR(SEARCH("Leve",L25)))</formula>
    </cfRule>
  </conditionalFormatting>
  <conditionalFormatting sqref="K30:L30">
    <cfRule type="containsText" dxfId="987" priority="451" operator="containsText" text="3- Moderado">
      <formula>NOT(ISERROR(SEARCH("3- Moderado",K30)))</formula>
    </cfRule>
    <cfRule type="containsText" dxfId="986" priority="452" operator="containsText" text="6- Moderado">
      <formula>NOT(ISERROR(SEARCH("6- Moderado",K30)))</formula>
    </cfRule>
    <cfRule type="containsText" dxfId="985" priority="453" operator="containsText" text="4- Moderado">
      <formula>NOT(ISERROR(SEARCH("4- Moderado",K30)))</formula>
    </cfRule>
    <cfRule type="containsText" dxfId="984" priority="454" operator="containsText" text="3- Bajo">
      <formula>NOT(ISERROR(SEARCH("3- Bajo",K30)))</formula>
    </cfRule>
    <cfRule type="containsText" dxfId="983" priority="455" operator="containsText" text="4- Bajo">
      <formula>NOT(ISERROR(SEARCH("4- Bajo",K30)))</formula>
    </cfRule>
    <cfRule type="containsText" dxfId="982" priority="456" operator="containsText" text="1- Bajo">
      <formula>NOT(ISERROR(SEARCH("1- Bajo",K30)))</formula>
    </cfRule>
  </conditionalFormatting>
  <conditionalFormatting sqref="H30:I30">
    <cfRule type="containsText" dxfId="981" priority="445" operator="containsText" text="3- Moderado">
      <formula>NOT(ISERROR(SEARCH("3- Moderado",H30)))</formula>
    </cfRule>
    <cfRule type="containsText" dxfId="980" priority="446" operator="containsText" text="6- Moderado">
      <formula>NOT(ISERROR(SEARCH("6- Moderado",H30)))</formula>
    </cfRule>
    <cfRule type="containsText" dxfId="979" priority="447" operator="containsText" text="4- Moderado">
      <formula>NOT(ISERROR(SEARCH("4- Moderado",H30)))</formula>
    </cfRule>
    <cfRule type="containsText" dxfId="978" priority="448" operator="containsText" text="3- Bajo">
      <formula>NOT(ISERROR(SEARCH("3- Bajo",H30)))</formula>
    </cfRule>
    <cfRule type="containsText" dxfId="977" priority="449" operator="containsText" text="4- Bajo">
      <formula>NOT(ISERROR(SEARCH("4- Bajo",H30)))</formula>
    </cfRule>
    <cfRule type="containsText" dxfId="976" priority="450" operator="containsText" text="1- Bajo">
      <formula>NOT(ISERROR(SEARCH("1- Bajo",H30)))</formula>
    </cfRule>
  </conditionalFormatting>
  <conditionalFormatting sqref="A30 C30:E30">
    <cfRule type="containsText" dxfId="975" priority="439" operator="containsText" text="3- Moderado">
      <formula>NOT(ISERROR(SEARCH("3- Moderado",A30)))</formula>
    </cfRule>
    <cfRule type="containsText" dxfId="974" priority="440" operator="containsText" text="6- Moderado">
      <formula>NOT(ISERROR(SEARCH("6- Moderado",A30)))</formula>
    </cfRule>
    <cfRule type="containsText" dxfId="973" priority="441" operator="containsText" text="4- Moderado">
      <formula>NOT(ISERROR(SEARCH("4- Moderado",A30)))</formula>
    </cfRule>
    <cfRule type="containsText" dxfId="972" priority="442" operator="containsText" text="3- Bajo">
      <formula>NOT(ISERROR(SEARCH("3- Bajo",A30)))</formula>
    </cfRule>
    <cfRule type="containsText" dxfId="971" priority="443" operator="containsText" text="4- Bajo">
      <formula>NOT(ISERROR(SEARCH("4- Bajo",A30)))</formula>
    </cfRule>
    <cfRule type="containsText" dxfId="970" priority="444" operator="containsText" text="1- Bajo">
      <formula>NOT(ISERROR(SEARCH("1- Bajo",A30)))</formula>
    </cfRule>
  </conditionalFormatting>
  <conditionalFormatting sqref="F30:G30">
    <cfRule type="containsText" dxfId="969" priority="433" operator="containsText" text="3- Moderado">
      <formula>NOT(ISERROR(SEARCH("3- Moderado",F30)))</formula>
    </cfRule>
    <cfRule type="containsText" dxfId="968" priority="434" operator="containsText" text="6- Moderado">
      <formula>NOT(ISERROR(SEARCH("6- Moderado",F30)))</formula>
    </cfRule>
    <cfRule type="containsText" dxfId="967" priority="435" operator="containsText" text="4- Moderado">
      <formula>NOT(ISERROR(SEARCH("4- Moderado",F30)))</formula>
    </cfRule>
    <cfRule type="containsText" dxfId="966" priority="436" operator="containsText" text="3- Bajo">
      <formula>NOT(ISERROR(SEARCH("3- Bajo",F30)))</formula>
    </cfRule>
    <cfRule type="containsText" dxfId="965" priority="437" operator="containsText" text="4- Bajo">
      <formula>NOT(ISERROR(SEARCH("4- Bajo",F30)))</formula>
    </cfRule>
    <cfRule type="containsText" dxfId="964" priority="438" operator="containsText" text="1- Bajo">
      <formula>NOT(ISERROR(SEARCH("1- Bajo",F30)))</formula>
    </cfRule>
  </conditionalFormatting>
  <conditionalFormatting sqref="J30:J34">
    <cfRule type="containsText" dxfId="963" priority="428" operator="containsText" text="Bajo">
      <formula>NOT(ISERROR(SEARCH("Bajo",J30)))</formula>
    </cfRule>
    <cfRule type="containsText" dxfId="962" priority="429" operator="containsText" text="Moderado">
      <formula>NOT(ISERROR(SEARCH("Moderado",J30)))</formula>
    </cfRule>
    <cfRule type="containsText" dxfId="961" priority="430" operator="containsText" text="Alto">
      <formula>NOT(ISERROR(SEARCH("Alto",J30)))</formula>
    </cfRule>
    <cfRule type="containsText" dxfId="960"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959" priority="403" operator="containsText" text="Moderado">
      <formula>NOT(ISERROR(SEARCH("Moderado",M30)))</formula>
    </cfRule>
    <cfRule type="containsText" dxfId="958" priority="423" operator="containsText" text="Bajo">
      <formula>NOT(ISERROR(SEARCH("Bajo",M30)))</formula>
    </cfRule>
    <cfRule type="containsText" dxfId="957" priority="424" operator="containsText" text="Moderado">
      <formula>NOT(ISERROR(SEARCH("Moderado",M30)))</formula>
    </cfRule>
    <cfRule type="containsText" dxfId="956" priority="425" operator="containsText" text="Alto">
      <formula>NOT(ISERROR(SEARCH("Alto",M30)))</formula>
    </cfRule>
    <cfRule type="containsText" dxfId="955"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954" priority="417" operator="containsText" text="3- Moderado">
      <formula>NOT(ISERROR(SEARCH("3- Moderado",N30)))</formula>
    </cfRule>
    <cfRule type="containsText" dxfId="953" priority="418" operator="containsText" text="6- Moderado">
      <formula>NOT(ISERROR(SEARCH("6- Moderado",N30)))</formula>
    </cfRule>
    <cfRule type="containsText" dxfId="952" priority="419" operator="containsText" text="4- Moderado">
      <formula>NOT(ISERROR(SEARCH("4- Moderado",N30)))</formula>
    </cfRule>
    <cfRule type="containsText" dxfId="951" priority="420" operator="containsText" text="3- Bajo">
      <formula>NOT(ISERROR(SEARCH("3- Bajo",N30)))</formula>
    </cfRule>
    <cfRule type="containsText" dxfId="950" priority="421" operator="containsText" text="4- Bajo">
      <formula>NOT(ISERROR(SEARCH("4- Bajo",N30)))</formula>
    </cfRule>
    <cfRule type="containsText" dxfId="949" priority="422" operator="containsText" text="1- Bajo">
      <formula>NOT(ISERROR(SEARCH("1- Bajo",N30)))</formula>
    </cfRule>
  </conditionalFormatting>
  <conditionalFormatting sqref="H30:H34">
    <cfRule type="containsText" dxfId="948" priority="404" operator="containsText" text="Muy Alta">
      <formula>NOT(ISERROR(SEARCH("Muy Alta",H30)))</formula>
    </cfRule>
    <cfRule type="containsText" dxfId="947" priority="405" operator="containsText" text="Alta">
      <formula>NOT(ISERROR(SEARCH("Alta",H30)))</formula>
    </cfRule>
    <cfRule type="containsText" dxfId="946" priority="406" operator="containsText" text="Muy Alta">
      <formula>NOT(ISERROR(SEARCH("Muy Alta",H30)))</formula>
    </cfRule>
    <cfRule type="containsText" dxfId="945" priority="411" operator="containsText" text="Muy Baja">
      <formula>NOT(ISERROR(SEARCH("Muy Baja",H30)))</formula>
    </cfRule>
    <cfRule type="containsText" dxfId="944" priority="412" operator="containsText" text="Baja">
      <formula>NOT(ISERROR(SEARCH("Baja",H30)))</formula>
    </cfRule>
    <cfRule type="containsText" dxfId="943" priority="413" operator="containsText" text="Media">
      <formula>NOT(ISERROR(SEARCH("Media",H30)))</formula>
    </cfRule>
    <cfRule type="containsText" dxfId="942" priority="414" operator="containsText" text="Alta">
      <formula>NOT(ISERROR(SEARCH("Alta",H30)))</formula>
    </cfRule>
    <cfRule type="containsText" dxfId="941" priority="416" operator="containsText" text="Muy Alta">
      <formula>NOT(ISERROR(SEARCH("Muy Alta",H30)))</formula>
    </cfRule>
  </conditionalFormatting>
  <conditionalFormatting sqref="I30:I34">
    <cfRule type="containsText" dxfId="940" priority="407" operator="containsText" text="Catastrófico">
      <formula>NOT(ISERROR(SEARCH("Catastrófico",I30)))</formula>
    </cfRule>
    <cfRule type="containsText" dxfId="939" priority="408" operator="containsText" text="Mayor">
      <formula>NOT(ISERROR(SEARCH("Mayor",I30)))</formula>
    </cfRule>
    <cfRule type="containsText" dxfId="938" priority="409" operator="containsText" text="Menor">
      <formula>NOT(ISERROR(SEARCH("Menor",I30)))</formula>
    </cfRule>
    <cfRule type="containsText" dxfId="937" priority="410" operator="containsText" text="Leve">
      <formula>NOT(ISERROR(SEARCH("Leve",I30)))</formula>
    </cfRule>
    <cfRule type="containsText" dxfId="936" priority="415" operator="containsText" text="Moderado">
      <formula>NOT(ISERROR(SEARCH("Moderado",I30)))</formula>
    </cfRule>
  </conditionalFormatting>
  <conditionalFormatting sqref="K30:K34">
    <cfRule type="containsText" dxfId="935" priority="402" operator="containsText" text="Media">
      <formula>NOT(ISERROR(SEARCH("Media",K30)))</formula>
    </cfRule>
  </conditionalFormatting>
  <conditionalFormatting sqref="L30:L34">
    <cfRule type="containsText" dxfId="934" priority="401" operator="containsText" text="Moderado">
      <formula>NOT(ISERROR(SEARCH("Moderado",L30)))</formula>
    </cfRule>
  </conditionalFormatting>
  <conditionalFormatting sqref="J30:J34">
    <cfRule type="containsText" dxfId="933" priority="400" operator="containsText" text="Moderado">
      <formula>NOT(ISERROR(SEARCH("Moderado",J30)))</formula>
    </cfRule>
  </conditionalFormatting>
  <conditionalFormatting sqref="J30:J34">
    <cfRule type="containsText" dxfId="932" priority="398" operator="containsText" text="Bajo">
      <formula>NOT(ISERROR(SEARCH("Bajo",J30)))</formula>
    </cfRule>
    <cfRule type="containsText" dxfId="931" priority="399" operator="containsText" text="Extremo">
      <formula>NOT(ISERROR(SEARCH("Extremo",J30)))</formula>
    </cfRule>
  </conditionalFormatting>
  <conditionalFormatting sqref="K30:K34">
    <cfRule type="containsText" dxfId="930" priority="396" operator="containsText" text="Baja">
      <formula>NOT(ISERROR(SEARCH("Baja",K30)))</formula>
    </cfRule>
    <cfRule type="containsText" dxfId="929" priority="397" operator="containsText" text="Muy Baja">
      <formula>NOT(ISERROR(SEARCH("Muy Baja",K30)))</formula>
    </cfRule>
  </conditionalFormatting>
  <conditionalFormatting sqref="K30:K34">
    <cfRule type="containsText" dxfId="928" priority="394" operator="containsText" text="Muy Alta">
      <formula>NOT(ISERROR(SEARCH("Muy Alta",K30)))</formula>
    </cfRule>
    <cfRule type="containsText" dxfId="927" priority="395" operator="containsText" text="Alta">
      <formula>NOT(ISERROR(SEARCH("Alta",K30)))</formula>
    </cfRule>
  </conditionalFormatting>
  <conditionalFormatting sqref="L30:L34">
    <cfRule type="containsText" dxfId="926" priority="390" operator="containsText" text="Catastrófico">
      <formula>NOT(ISERROR(SEARCH("Catastrófico",L30)))</formula>
    </cfRule>
    <cfRule type="containsText" dxfId="925" priority="391" operator="containsText" text="Mayor">
      <formula>NOT(ISERROR(SEARCH("Mayor",L30)))</formula>
    </cfRule>
    <cfRule type="containsText" dxfId="924" priority="392" operator="containsText" text="Menor">
      <formula>NOT(ISERROR(SEARCH("Menor",L30)))</formula>
    </cfRule>
    <cfRule type="containsText" dxfId="923" priority="393" operator="containsText" text="Leve">
      <formula>NOT(ISERROR(SEARCH("Leve",L30)))</formula>
    </cfRule>
  </conditionalFormatting>
  <conditionalFormatting sqref="K35:L35">
    <cfRule type="containsText" dxfId="922" priority="384" operator="containsText" text="3- Moderado">
      <formula>NOT(ISERROR(SEARCH("3- Moderado",K35)))</formula>
    </cfRule>
    <cfRule type="containsText" dxfId="921" priority="385" operator="containsText" text="6- Moderado">
      <formula>NOT(ISERROR(SEARCH("6- Moderado",K35)))</formula>
    </cfRule>
    <cfRule type="containsText" dxfId="920" priority="386" operator="containsText" text="4- Moderado">
      <formula>NOT(ISERROR(SEARCH("4- Moderado",K35)))</formula>
    </cfRule>
    <cfRule type="containsText" dxfId="919" priority="387" operator="containsText" text="3- Bajo">
      <formula>NOT(ISERROR(SEARCH("3- Bajo",K35)))</formula>
    </cfRule>
    <cfRule type="containsText" dxfId="918" priority="388" operator="containsText" text="4- Bajo">
      <formula>NOT(ISERROR(SEARCH("4- Bajo",K35)))</formula>
    </cfRule>
    <cfRule type="containsText" dxfId="917" priority="389" operator="containsText" text="1- Bajo">
      <formula>NOT(ISERROR(SEARCH("1- Bajo",K35)))</formula>
    </cfRule>
  </conditionalFormatting>
  <conditionalFormatting sqref="H35:I35">
    <cfRule type="containsText" dxfId="916" priority="378" operator="containsText" text="3- Moderado">
      <formula>NOT(ISERROR(SEARCH("3- Moderado",H35)))</formula>
    </cfRule>
    <cfRule type="containsText" dxfId="915" priority="379" operator="containsText" text="6- Moderado">
      <formula>NOT(ISERROR(SEARCH("6- Moderado",H35)))</formula>
    </cfRule>
    <cfRule type="containsText" dxfId="914" priority="380" operator="containsText" text="4- Moderado">
      <formula>NOT(ISERROR(SEARCH("4- Moderado",H35)))</formula>
    </cfRule>
    <cfRule type="containsText" dxfId="913" priority="381" operator="containsText" text="3- Bajo">
      <formula>NOT(ISERROR(SEARCH("3- Bajo",H35)))</formula>
    </cfRule>
    <cfRule type="containsText" dxfId="912" priority="382" operator="containsText" text="4- Bajo">
      <formula>NOT(ISERROR(SEARCH("4- Bajo",H35)))</formula>
    </cfRule>
    <cfRule type="containsText" dxfId="911" priority="383" operator="containsText" text="1- Bajo">
      <formula>NOT(ISERROR(SEARCH("1- Bajo",H35)))</formula>
    </cfRule>
  </conditionalFormatting>
  <conditionalFormatting sqref="A35 C35:E35">
    <cfRule type="containsText" dxfId="910" priority="372" operator="containsText" text="3- Moderado">
      <formula>NOT(ISERROR(SEARCH("3- Moderado",A35)))</formula>
    </cfRule>
    <cfRule type="containsText" dxfId="909" priority="373" operator="containsText" text="6- Moderado">
      <formula>NOT(ISERROR(SEARCH("6- Moderado",A35)))</formula>
    </cfRule>
    <cfRule type="containsText" dxfId="908" priority="374" operator="containsText" text="4- Moderado">
      <formula>NOT(ISERROR(SEARCH("4- Moderado",A35)))</formula>
    </cfRule>
    <cfRule type="containsText" dxfId="907" priority="375" operator="containsText" text="3- Bajo">
      <formula>NOT(ISERROR(SEARCH("3- Bajo",A35)))</formula>
    </cfRule>
    <cfRule type="containsText" dxfId="906" priority="376" operator="containsText" text="4- Bajo">
      <formula>NOT(ISERROR(SEARCH("4- Bajo",A35)))</formula>
    </cfRule>
    <cfRule type="containsText" dxfId="905" priority="377" operator="containsText" text="1- Bajo">
      <formula>NOT(ISERROR(SEARCH("1- Bajo",A35)))</formula>
    </cfRule>
  </conditionalFormatting>
  <conditionalFormatting sqref="F35:G35">
    <cfRule type="containsText" dxfId="904" priority="366" operator="containsText" text="3- Moderado">
      <formula>NOT(ISERROR(SEARCH("3- Moderado",F35)))</formula>
    </cfRule>
    <cfRule type="containsText" dxfId="903" priority="367" operator="containsText" text="6- Moderado">
      <formula>NOT(ISERROR(SEARCH("6- Moderado",F35)))</formula>
    </cfRule>
    <cfRule type="containsText" dxfId="902" priority="368" operator="containsText" text="4- Moderado">
      <formula>NOT(ISERROR(SEARCH("4- Moderado",F35)))</formula>
    </cfRule>
    <cfRule type="containsText" dxfId="901" priority="369" operator="containsText" text="3- Bajo">
      <formula>NOT(ISERROR(SEARCH("3- Bajo",F35)))</formula>
    </cfRule>
    <cfRule type="containsText" dxfId="900" priority="370" operator="containsText" text="4- Bajo">
      <formula>NOT(ISERROR(SEARCH("4- Bajo",F35)))</formula>
    </cfRule>
    <cfRule type="containsText" dxfId="899" priority="371" operator="containsText" text="1- Bajo">
      <formula>NOT(ISERROR(SEARCH("1- Bajo",F35)))</formula>
    </cfRule>
  </conditionalFormatting>
  <conditionalFormatting sqref="J35:J39">
    <cfRule type="containsText" dxfId="898" priority="361" operator="containsText" text="Bajo">
      <formula>NOT(ISERROR(SEARCH("Bajo",J35)))</formula>
    </cfRule>
    <cfRule type="containsText" dxfId="897" priority="362" operator="containsText" text="Moderado">
      <formula>NOT(ISERROR(SEARCH("Moderado",J35)))</formula>
    </cfRule>
    <cfRule type="containsText" dxfId="896" priority="363" operator="containsText" text="Alto">
      <formula>NOT(ISERROR(SEARCH("Alto",J35)))</formula>
    </cfRule>
    <cfRule type="containsText" dxfId="895"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894" priority="336" operator="containsText" text="Moderado">
      <formula>NOT(ISERROR(SEARCH("Moderado",M35)))</formula>
    </cfRule>
    <cfRule type="containsText" dxfId="893" priority="356" operator="containsText" text="Bajo">
      <formula>NOT(ISERROR(SEARCH("Bajo",M35)))</formula>
    </cfRule>
    <cfRule type="containsText" dxfId="892" priority="357" operator="containsText" text="Moderado">
      <formula>NOT(ISERROR(SEARCH("Moderado",M35)))</formula>
    </cfRule>
    <cfRule type="containsText" dxfId="891" priority="358" operator="containsText" text="Alto">
      <formula>NOT(ISERROR(SEARCH("Alto",M35)))</formula>
    </cfRule>
    <cfRule type="containsText" dxfId="890"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889" priority="350" operator="containsText" text="3- Moderado">
      <formula>NOT(ISERROR(SEARCH("3- Moderado",N35)))</formula>
    </cfRule>
    <cfRule type="containsText" dxfId="888" priority="351" operator="containsText" text="6- Moderado">
      <formula>NOT(ISERROR(SEARCH("6- Moderado",N35)))</formula>
    </cfRule>
    <cfRule type="containsText" dxfId="887" priority="352" operator="containsText" text="4- Moderado">
      <formula>NOT(ISERROR(SEARCH("4- Moderado",N35)))</formula>
    </cfRule>
    <cfRule type="containsText" dxfId="886" priority="353" operator="containsText" text="3- Bajo">
      <formula>NOT(ISERROR(SEARCH("3- Bajo",N35)))</formula>
    </cfRule>
    <cfRule type="containsText" dxfId="885" priority="354" operator="containsText" text="4- Bajo">
      <formula>NOT(ISERROR(SEARCH("4- Bajo",N35)))</formula>
    </cfRule>
    <cfRule type="containsText" dxfId="884" priority="355" operator="containsText" text="1- Bajo">
      <formula>NOT(ISERROR(SEARCH("1- Bajo",N35)))</formula>
    </cfRule>
  </conditionalFormatting>
  <conditionalFormatting sqref="H35:H39">
    <cfRule type="containsText" dxfId="883" priority="337" operator="containsText" text="Muy Alta">
      <formula>NOT(ISERROR(SEARCH("Muy Alta",H35)))</formula>
    </cfRule>
    <cfRule type="containsText" dxfId="882" priority="338" operator="containsText" text="Alta">
      <formula>NOT(ISERROR(SEARCH("Alta",H35)))</formula>
    </cfRule>
    <cfRule type="containsText" dxfId="881" priority="339" operator="containsText" text="Muy Alta">
      <formula>NOT(ISERROR(SEARCH("Muy Alta",H35)))</formula>
    </cfRule>
    <cfRule type="containsText" dxfId="880" priority="344" operator="containsText" text="Muy Baja">
      <formula>NOT(ISERROR(SEARCH("Muy Baja",H35)))</formula>
    </cfRule>
    <cfRule type="containsText" dxfId="879" priority="345" operator="containsText" text="Baja">
      <formula>NOT(ISERROR(SEARCH("Baja",H35)))</formula>
    </cfRule>
    <cfRule type="containsText" dxfId="878" priority="346" operator="containsText" text="Media">
      <formula>NOT(ISERROR(SEARCH("Media",H35)))</formula>
    </cfRule>
    <cfRule type="containsText" dxfId="877" priority="347" operator="containsText" text="Alta">
      <formula>NOT(ISERROR(SEARCH("Alta",H35)))</formula>
    </cfRule>
    <cfRule type="containsText" dxfId="876" priority="349" operator="containsText" text="Muy Alta">
      <formula>NOT(ISERROR(SEARCH("Muy Alta",H35)))</formula>
    </cfRule>
  </conditionalFormatting>
  <conditionalFormatting sqref="I35:I39">
    <cfRule type="containsText" dxfId="875" priority="340" operator="containsText" text="Catastrófico">
      <formula>NOT(ISERROR(SEARCH("Catastrófico",I35)))</formula>
    </cfRule>
    <cfRule type="containsText" dxfId="874" priority="341" operator="containsText" text="Mayor">
      <formula>NOT(ISERROR(SEARCH("Mayor",I35)))</formula>
    </cfRule>
    <cfRule type="containsText" dxfId="873" priority="342" operator="containsText" text="Menor">
      <formula>NOT(ISERROR(SEARCH("Menor",I35)))</formula>
    </cfRule>
    <cfRule type="containsText" dxfId="872" priority="343" operator="containsText" text="Leve">
      <formula>NOT(ISERROR(SEARCH("Leve",I35)))</formula>
    </cfRule>
    <cfRule type="containsText" dxfId="871" priority="348" operator="containsText" text="Moderado">
      <formula>NOT(ISERROR(SEARCH("Moderado",I35)))</formula>
    </cfRule>
  </conditionalFormatting>
  <conditionalFormatting sqref="K35:K39">
    <cfRule type="containsText" dxfId="870" priority="335" operator="containsText" text="Media">
      <formula>NOT(ISERROR(SEARCH("Media",K35)))</formula>
    </cfRule>
  </conditionalFormatting>
  <conditionalFormatting sqref="L35:L39">
    <cfRule type="containsText" dxfId="869" priority="334" operator="containsText" text="Moderado">
      <formula>NOT(ISERROR(SEARCH("Moderado",L35)))</formula>
    </cfRule>
  </conditionalFormatting>
  <conditionalFormatting sqref="J35:J39">
    <cfRule type="containsText" dxfId="868" priority="333" operator="containsText" text="Moderado">
      <formula>NOT(ISERROR(SEARCH("Moderado",J35)))</formula>
    </cfRule>
  </conditionalFormatting>
  <conditionalFormatting sqref="J35:J39">
    <cfRule type="containsText" dxfId="867" priority="331" operator="containsText" text="Bajo">
      <formula>NOT(ISERROR(SEARCH("Bajo",J35)))</formula>
    </cfRule>
    <cfRule type="containsText" dxfId="866" priority="332" operator="containsText" text="Extremo">
      <formula>NOT(ISERROR(SEARCH("Extremo",J35)))</formula>
    </cfRule>
  </conditionalFormatting>
  <conditionalFormatting sqref="K35:K39">
    <cfRule type="containsText" dxfId="865" priority="329" operator="containsText" text="Baja">
      <formula>NOT(ISERROR(SEARCH("Baja",K35)))</formula>
    </cfRule>
    <cfRule type="containsText" dxfId="864" priority="330" operator="containsText" text="Muy Baja">
      <formula>NOT(ISERROR(SEARCH("Muy Baja",K35)))</formula>
    </cfRule>
  </conditionalFormatting>
  <conditionalFormatting sqref="K35:K39">
    <cfRule type="containsText" dxfId="863" priority="327" operator="containsText" text="Muy Alta">
      <formula>NOT(ISERROR(SEARCH("Muy Alta",K35)))</formula>
    </cfRule>
    <cfRule type="containsText" dxfId="862" priority="328" operator="containsText" text="Alta">
      <formula>NOT(ISERROR(SEARCH("Alta",K35)))</formula>
    </cfRule>
  </conditionalFormatting>
  <conditionalFormatting sqref="L35:L39">
    <cfRule type="containsText" dxfId="861" priority="323" operator="containsText" text="Catastrófico">
      <formula>NOT(ISERROR(SEARCH("Catastrófico",L35)))</formula>
    </cfRule>
    <cfRule type="containsText" dxfId="860" priority="324" operator="containsText" text="Mayor">
      <formula>NOT(ISERROR(SEARCH("Mayor",L35)))</formula>
    </cfRule>
    <cfRule type="containsText" dxfId="859" priority="325" operator="containsText" text="Menor">
      <formula>NOT(ISERROR(SEARCH("Menor",L35)))</formula>
    </cfRule>
    <cfRule type="containsText" dxfId="858" priority="326" operator="containsText" text="Leve">
      <formula>NOT(ISERROR(SEARCH("Leve",L35)))</formula>
    </cfRule>
  </conditionalFormatting>
  <conditionalFormatting sqref="K40:L40">
    <cfRule type="containsText" dxfId="857" priority="317" operator="containsText" text="3- Moderado">
      <formula>NOT(ISERROR(SEARCH("3- Moderado",K40)))</formula>
    </cfRule>
    <cfRule type="containsText" dxfId="856" priority="318" operator="containsText" text="6- Moderado">
      <formula>NOT(ISERROR(SEARCH("6- Moderado",K40)))</formula>
    </cfRule>
    <cfRule type="containsText" dxfId="855" priority="319" operator="containsText" text="4- Moderado">
      <formula>NOT(ISERROR(SEARCH("4- Moderado",K40)))</formula>
    </cfRule>
    <cfRule type="containsText" dxfId="854" priority="320" operator="containsText" text="3- Bajo">
      <formula>NOT(ISERROR(SEARCH("3- Bajo",K40)))</formula>
    </cfRule>
    <cfRule type="containsText" dxfId="853" priority="321" operator="containsText" text="4- Bajo">
      <formula>NOT(ISERROR(SEARCH("4- Bajo",K40)))</formula>
    </cfRule>
    <cfRule type="containsText" dxfId="852" priority="322" operator="containsText" text="1- Bajo">
      <formula>NOT(ISERROR(SEARCH("1- Bajo",K40)))</formula>
    </cfRule>
  </conditionalFormatting>
  <conditionalFormatting sqref="H40:I40">
    <cfRule type="containsText" dxfId="851" priority="311" operator="containsText" text="3- Moderado">
      <formula>NOT(ISERROR(SEARCH("3- Moderado",H40)))</formula>
    </cfRule>
    <cfRule type="containsText" dxfId="850" priority="312" operator="containsText" text="6- Moderado">
      <formula>NOT(ISERROR(SEARCH("6- Moderado",H40)))</formula>
    </cfRule>
    <cfRule type="containsText" dxfId="849" priority="313" operator="containsText" text="4- Moderado">
      <formula>NOT(ISERROR(SEARCH("4- Moderado",H40)))</formula>
    </cfRule>
    <cfRule type="containsText" dxfId="848" priority="314" operator="containsText" text="3- Bajo">
      <formula>NOT(ISERROR(SEARCH("3- Bajo",H40)))</formula>
    </cfRule>
    <cfRule type="containsText" dxfId="847" priority="315" operator="containsText" text="4- Bajo">
      <formula>NOT(ISERROR(SEARCH("4- Bajo",H40)))</formula>
    </cfRule>
    <cfRule type="containsText" dxfId="846" priority="316" operator="containsText" text="1- Bajo">
      <formula>NOT(ISERROR(SEARCH("1- Bajo",H40)))</formula>
    </cfRule>
  </conditionalFormatting>
  <conditionalFormatting sqref="A40 C40:E40">
    <cfRule type="containsText" dxfId="845" priority="305" operator="containsText" text="3- Moderado">
      <formula>NOT(ISERROR(SEARCH("3- Moderado",A40)))</formula>
    </cfRule>
    <cfRule type="containsText" dxfId="844" priority="306" operator="containsText" text="6- Moderado">
      <formula>NOT(ISERROR(SEARCH("6- Moderado",A40)))</formula>
    </cfRule>
    <cfRule type="containsText" dxfId="843" priority="307" operator="containsText" text="4- Moderado">
      <formula>NOT(ISERROR(SEARCH("4- Moderado",A40)))</formula>
    </cfRule>
    <cfRule type="containsText" dxfId="842" priority="308" operator="containsText" text="3- Bajo">
      <formula>NOT(ISERROR(SEARCH("3- Bajo",A40)))</formula>
    </cfRule>
    <cfRule type="containsText" dxfId="841" priority="309" operator="containsText" text="4- Bajo">
      <formula>NOT(ISERROR(SEARCH("4- Bajo",A40)))</formula>
    </cfRule>
    <cfRule type="containsText" dxfId="840" priority="310" operator="containsText" text="1- Bajo">
      <formula>NOT(ISERROR(SEARCH("1- Bajo",A40)))</formula>
    </cfRule>
  </conditionalFormatting>
  <conditionalFormatting sqref="F40:G40">
    <cfRule type="containsText" dxfId="839" priority="299" operator="containsText" text="3- Moderado">
      <formula>NOT(ISERROR(SEARCH("3- Moderado",F40)))</formula>
    </cfRule>
    <cfRule type="containsText" dxfId="838" priority="300" operator="containsText" text="6- Moderado">
      <formula>NOT(ISERROR(SEARCH("6- Moderado",F40)))</formula>
    </cfRule>
    <cfRule type="containsText" dxfId="837" priority="301" operator="containsText" text="4- Moderado">
      <formula>NOT(ISERROR(SEARCH("4- Moderado",F40)))</formula>
    </cfRule>
    <cfRule type="containsText" dxfId="836" priority="302" operator="containsText" text="3- Bajo">
      <formula>NOT(ISERROR(SEARCH("3- Bajo",F40)))</formula>
    </cfRule>
    <cfRule type="containsText" dxfId="835" priority="303" operator="containsText" text="4- Bajo">
      <formula>NOT(ISERROR(SEARCH("4- Bajo",F40)))</formula>
    </cfRule>
    <cfRule type="containsText" dxfId="834" priority="304" operator="containsText" text="1- Bajo">
      <formula>NOT(ISERROR(SEARCH("1- Bajo",F40)))</formula>
    </cfRule>
  </conditionalFormatting>
  <conditionalFormatting sqref="J40:J44">
    <cfRule type="containsText" dxfId="833" priority="294" operator="containsText" text="Bajo">
      <formula>NOT(ISERROR(SEARCH("Bajo",J40)))</formula>
    </cfRule>
    <cfRule type="containsText" dxfId="832" priority="295" operator="containsText" text="Moderado">
      <formula>NOT(ISERROR(SEARCH("Moderado",J40)))</formula>
    </cfRule>
    <cfRule type="containsText" dxfId="831" priority="296" operator="containsText" text="Alto">
      <formula>NOT(ISERROR(SEARCH("Alto",J40)))</formula>
    </cfRule>
    <cfRule type="containsText" dxfId="830"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829" priority="269" operator="containsText" text="Moderado">
      <formula>NOT(ISERROR(SEARCH("Moderado",M40)))</formula>
    </cfRule>
    <cfRule type="containsText" dxfId="828" priority="289" operator="containsText" text="Bajo">
      <formula>NOT(ISERROR(SEARCH("Bajo",M40)))</formula>
    </cfRule>
    <cfRule type="containsText" dxfId="827" priority="290" operator="containsText" text="Moderado">
      <formula>NOT(ISERROR(SEARCH("Moderado",M40)))</formula>
    </cfRule>
    <cfRule type="containsText" dxfId="826" priority="291" operator="containsText" text="Alto">
      <formula>NOT(ISERROR(SEARCH("Alto",M40)))</formula>
    </cfRule>
    <cfRule type="containsText" dxfId="825"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824" priority="283" operator="containsText" text="3- Moderado">
      <formula>NOT(ISERROR(SEARCH("3- Moderado",N40)))</formula>
    </cfRule>
    <cfRule type="containsText" dxfId="823" priority="284" operator="containsText" text="6- Moderado">
      <formula>NOT(ISERROR(SEARCH("6- Moderado",N40)))</formula>
    </cfRule>
    <cfRule type="containsText" dxfId="822" priority="285" operator="containsText" text="4- Moderado">
      <formula>NOT(ISERROR(SEARCH("4- Moderado",N40)))</formula>
    </cfRule>
    <cfRule type="containsText" dxfId="821" priority="286" operator="containsText" text="3- Bajo">
      <formula>NOT(ISERROR(SEARCH("3- Bajo",N40)))</formula>
    </cfRule>
    <cfRule type="containsText" dxfId="820" priority="287" operator="containsText" text="4- Bajo">
      <formula>NOT(ISERROR(SEARCH("4- Bajo",N40)))</formula>
    </cfRule>
    <cfRule type="containsText" dxfId="819" priority="288" operator="containsText" text="1- Bajo">
      <formula>NOT(ISERROR(SEARCH("1- Bajo",N40)))</formula>
    </cfRule>
  </conditionalFormatting>
  <conditionalFormatting sqref="H40:H44">
    <cfRule type="containsText" dxfId="818" priority="270" operator="containsText" text="Muy Alta">
      <formula>NOT(ISERROR(SEARCH("Muy Alta",H40)))</formula>
    </cfRule>
    <cfRule type="containsText" dxfId="817" priority="271" operator="containsText" text="Alta">
      <formula>NOT(ISERROR(SEARCH("Alta",H40)))</formula>
    </cfRule>
    <cfRule type="containsText" dxfId="816" priority="272" operator="containsText" text="Muy Alta">
      <formula>NOT(ISERROR(SEARCH("Muy Alta",H40)))</formula>
    </cfRule>
    <cfRule type="containsText" dxfId="815" priority="277" operator="containsText" text="Muy Baja">
      <formula>NOT(ISERROR(SEARCH("Muy Baja",H40)))</formula>
    </cfRule>
    <cfRule type="containsText" dxfId="814" priority="278" operator="containsText" text="Baja">
      <formula>NOT(ISERROR(SEARCH("Baja",H40)))</formula>
    </cfRule>
    <cfRule type="containsText" dxfId="813" priority="279" operator="containsText" text="Media">
      <formula>NOT(ISERROR(SEARCH("Media",H40)))</formula>
    </cfRule>
    <cfRule type="containsText" dxfId="812" priority="280" operator="containsText" text="Alta">
      <formula>NOT(ISERROR(SEARCH("Alta",H40)))</formula>
    </cfRule>
    <cfRule type="containsText" dxfId="811" priority="282" operator="containsText" text="Muy Alta">
      <formula>NOT(ISERROR(SEARCH("Muy Alta",H40)))</formula>
    </cfRule>
  </conditionalFormatting>
  <conditionalFormatting sqref="I40:I44">
    <cfRule type="containsText" dxfId="810" priority="273" operator="containsText" text="Catastrófico">
      <formula>NOT(ISERROR(SEARCH("Catastrófico",I40)))</formula>
    </cfRule>
    <cfRule type="containsText" dxfId="809" priority="274" operator="containsText" text="Mayor">
      <formula>NOT(ISERROR(SEARCH("Mayor",I40)))</formula>
    </cfRule>
    <cfRule type="containsText" dxfId="808" priority="275" operator="containsText" text="Menor">
      <formula>NOT(ISERROR(SEARCH("Menor",I40)))</formula>
    </cfRule>
    <cfRule type="containsText" dxfId="807" priority="276" operator="containsText" text="Leve">
      <formula>NOT(ISERROR(SEARCH("Leve",I40)))</formula>
    </cfRule>
    <cfRule type="containsText" dxfId="806" priority="281" operator="containsText" text="Moderado">
      <formula>NOT(ISERROR(SEARCH("Moderado",I40)))</formula>
    </cfRule>
  </conditionalFormatting>
  <conditionalFormatting sqref="K40:K44">
    <cfRule type="containsText" dxfId="805" priority="268" operator="containsText" text="Media">
      <formula>NOT(ISERROR(SEARCH("Media",K40)))</formula>
    </cfRule>
  </conditionalFormatting>
  <conditionalFormatting sqref="L40:L44">
    <cfRule type="containsText" dxfId="804" priority="267" operator="containsText" text="Moderado">
      <formula>NOT(ISERROR(SEARCH("Moderado",L40)))</formula>
    </cfRule>
  </conditionalFormatting>
  <conditionalFormatting sqref="J40:J44">
    <cfRule type="containsText" dxfId="803" priority="266" operator="containsText" text="Moderado">
      <formula>NOT(ISERROR(SEARCH("Moderado",J40)))</formula>
    </cfRule>
  </conditionalFormatting>
  <conditionalFormatting sqref="J40:J44">
    <cfRule type="containsText" dxfId="802" priority="264" operator="containsText" text="Bajo">
      <formula>NOT(ISERROR(SEARCH("Bajo",J40)))</formula>
    </cfRule>
    <cfRule type="containsText" dxfId="801" priority="265" operator="containsText" text="Extremo">
      <formula>NOT(ISERROR(SEARCH("Extremo",J40)))</formula>
    </cfRule>
  </conditionalFormatting>
  <conditionalFormatting sqref="K40:K44">
    <cfRule type="containsText" dxfId="800" priority="262" operator="containsText" text="Baja">
      <formula>NOT(ISERROR(SEARCH("Baja",K40)))</formula>
    </cfRule>
    <cfRule type="containsText" dxfId="799" priority="263" operator="containsText" text="Muy Baja">
      <formula>NOT(ISERROR(SEARCH("Muy Baja",K40)))</formula>
    </cfRule>
  </conditionalFormatting>
  <conditionalFormatting sqref="K40:K44">
    <cfRule type="containsText" dxfId="798" priority="260" operator="containsText" text="Muy Alta">
      <formula>NOT(ISERROR(SEARCH("Muy Alta",K40)))</formula>
    </cfRule>
    <cfRule type="containsText" dxfId="797" priority="261" operator="containsText" text="Alta">
      <formula>NOT(ISERROR(SEARCH("Alta",K40)))</formula>
    </cfRule>
  </conditionalFormatting>
  <conditionalFormatting sqref="L40:L44">
    <cfRule type="containsText" dxfId="796" priority="256" operator="containsText" text="Catastrófico">
      <formula>NOT(ISERROR(SEARCH("Catastrófico",L40)))</formula>
    </cfRule>
    <cfRule type="containsText" dxfId="795" priority="257" operator="containsText" text="Mayor">
      <formula>NOT(ISERROR(SEARCH("Mayor",L40)))</formula>
    </cfRule>
    <cfRule type="containsText" dxfId="794" priority="258" operator="containsText" text="Menor">
      <formula>NOT(ISERROR(SEARCH("Menor",L40)))</formula>
    </cfRule>
    <cfRule type="containsText" dxfId="793" priority="259" operator="containsText" text="Leve">
      <formula>NOT(ISERROR(SEARCH("Leve",L40)))</formula>
    </cfRule>
  </conditionalFormatting>
  <conditionalFormatting sqref="K45:L45">
    <cfRule type="containsText" dxfId="792" priority="250" operator="containsText" text="3- Moderado">
      <formula>NOT(ISERROR(SEARCH("3- Moderado",K45)))</formula>
    </cfRule>
    <cfRule type="containsText" dxfId="791" priority="251" operator="containsText" text="6- Moderado">
      <formula>NOT(ISERROR(SEARCH("6- Moderado",K45)))</formula>
    </cfRule>
    <cfRule type="containsText" dxfId="790" priority="252" operator="containsText" text="4- Moderado">
      <formula>NOT(ISERROR(SEARCH("4- Moderado",K45)))</formula>
    </cfRule>
    <cfRule type="containsText" dxfId="789" priority="253" operator="containsText" text="3- Bajo">
      <formula>NOT(ISERROR(SEARCH("3- Bajo",K45)))</formula>
    </cfRule>
    <cfRule type="containsText" dxfId="788" priority="254" operator="containsText" text="4- Bajo">
      <formula>NOT(ISERROR(SEARCH("4- Bajo",K45)))</formula>
    </cfRule>
    <cfRule type="containsText" dxfId="787" priority="255" operator="containsText" text="1- Bajo">
      <formula>NOT(ISERROR(SEARCH("1- Bajo",K45)))</formula>
    </cfRule>
  </conditionalFormatting>
  <conditionalFormatting sqref="H45:I45">
    <cfRule type="containsText" dxfId="786" priority="244" operator="containsText" text="3- Moderado">
      <formula>NOT(ISERROR(SEARCH("3- Moderado",H45)))</formula>
    </cfRule>
    <cfRule type="containsText" dxfId="785" priority="245" operator="containsText" text="6- Moderado">
      <formula>NOT(ISERROR(SEARCH("6- Moderado",H45)))</formula>
    </cfRule>
    <cfRule type="containsText" dxfId="784" priority="246" operator="containsText" text="4- Moderado">
      <formula>NOT(ISERROR(SEARCH("4- Moderado",H45)))</formula>
    </cfRule>
    <cfRule type="containsText" dxfId="783" priority="247" operator="containsText" text="3- Bajo">
      <formula>NOT(ISERROR(SEARCH("3- Bajo",H45)))</formula>
    </cfRule>
    <cfRule type="containsText" dxfId="782" priority="248" operator="containsText" text="4- Bajo">
      <formula>NOT(ISERROR(SEARCH("4- Bajo",H45)))</formula>
    </cfRule>
    <cfRule type="containsText" dxfId="781" priority="249" operator="containsText" text="1- Bajo">
      <formula>NOT(ISERROR(SEARCH("1- Bajo",H45)))</formula>
    </cfRule>
  </conditionalFormatting>
  <conditionalFormatting sqref="A45 C45:E45">
    <cfRule type="containsText" dxfId="780" priority="238" operator="containsText" text="3- Moderado">
      <formula>NOT(ISERROR(SEARCH("3- Moderado",A45)))</formula>
    </cfRule>
    <cfRule type="containsText" dxfId="779" priority="239" operator="containsText" text="6- Moderado">
      <formula>NOT(ISERROR(SEARCH("6- Moderado",A45)))</formula>
    </cfRule>
    <cfRule type="containsText" dxfId="778" priority="240" operator="containsText" text="4- Moderado">
      <formula>NOT(ISERROR(SEARCH("4- Moderado",A45)))</formula>
    </cfRule>
    <cfRule type="containsText" dxfId="777" priority="241" operator="containsText" text="3- Bajo">
      <formula>NOT(ISERROR(SEARCH("3- Bajo",A45)))</formula>
    </cfRule>
    <cfRule type="containsText" dxfId="776" priority="242" operator="containsText" text="4- Bajo">
      <formula>NOT(ISERROR(SEARCH("4- Bajo",A45)))</formula>
    </cfRule>
    <cfRule type="containsText" dxfId="775" priority="243" operator="containsText" text="1- Bajo">
      <formula>NOT(ISERROR(SEARCH("1- Bajo",A45)))</formula>
    </cfRule>
  </conditionalFormatting>
  <conditionalFormatting sqref="F45:G45">
    <cfRule type="containsText" dxfId="774" priority="232" operator="containsText" text="3- Moderado">
      <formula>NOT(ISERROR(SEARCH("3- Moderado",F45)))</formula>
    </cfRule>
    <cfRule type="containsText" dxfId="773" priority="233" operator="containsText" text="6- Moderado">
      <formula>NOT(ISERROR(SEARCH("6- Moderado",F45)))</formula>
    </cfRule>
    <cfRule type="containsText" dxfId="772" priority="234" operator="containsText" text="4- Moderado">
      <formula>NOT(ISERROR(SEARCH("4- Moderado",F45)))</formula>
    </cfRule>
    <cfRule type="containsText" dxfId="771" priority="235" operator="containsText" text="3- Bajo">
      <formula>NOT(ISERROR(SEARCH("3- Bajo",F45)))</formula>
    </cfRule>
    <cfRule type="containsText" dxfId="770" priority="236" operator="containsText" text="4- Bajo">
      <formula>NOT(ISERROR(SEARCH("4- Bajo",F45)))</formula>
    </cfRule>
    <cfRule type="containsText" dxfId="769" priority="237" operator="containsText" text="1- Bajo">
      <formula>NOT(ISERROR(SEARCH("1- Bajo",F45)))</formula>
    </cfRule>
  </conditionalFormatting>
  <conditionalFormatting sqref="J45:J49">
    <cfRule type="containsText" dxfId="768" priority="227" operator="containsText" text="Bajo">
      <formula>NOT(ISERROR(SEARCH("Bajo",J45)))</formula>
    </cfRule>
    <cfRule type="containsText" dxfId="767" priority="228" operator="containsText" text="Moderado">
      <formula>NOT(ISERROR(SEARCH("Moderado",J45)))</formula>
    </cfRule>
    <cfRule type="containsText" dxfId="766" priority="229" operator="containsText" text="Alto">
      <formula>NOT(ISERROR(SEARCH("Alto",J45)))</formula>
    </cfRule>
    <cfRule type="containsText" dxfId="765"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764" priority="202" operator="containsText" text="Moderado">
      <formula>NOT(ISERROR(SEARCH("Moderado",M45)))</formula>
    </cfRule>
    <cfRule type="containsText" dxfId="763" priority="222" operator="containsText" text="Bajo">
      <formula>NOT(ISERROR(SEARCH("Bajo",M45)))</formula>
    </cfRule>
    <cfRule type="containsText" dxfId="762" priority="223" operator="containsText" text="Moderado">
      <formula>NOT(ISERROR(SEARCH("Moderado",M45)))</formula>
    </cfRule>
    <cfRule type="containsText" dxfId="761" priority="224" operator="containsText" text="Alto">
      <formula>NOT(ISERROR(SEARCH("Alto",M45)))</formula>
    </cfRule>
    <cfRule type="containsText" dxfId="760"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759" priority="216" operator="containsText" text="3- Moderado">
      <formula>NOT(ISERROR(SEARCH("3- Moderado",N45)))</formula>
    </cfRule>
    <cfRule type="containsText" dxfId="758" priority="217" operator="containsText" text="6- Moderado">
      <formula>NOT(ISERROR(SEARCH("6- Moderado",N45)))</formula>
    </cfRule>
    <cfRule type="containsText" dxfId="757" priority="218" operator="containsText" text="4- Moderado">
      <formula>NOT(ISERROR(SEARCH("4- Moderado",N45)))</formula>
    </cfRule>
    <cfRule type="containsText" dxfId="756" priority="219" operator="containsText" text="3- Bajo">
      <formula>NOT(ISERROR(SEARCH("3- Bajo",N45)))</formula>
    </cfRule>
    <cfRule type="containsText" dxfId="755" priority="220" operator="containsText" text="4- Bajo">
      <formula>NOT(ISERROR(SEARCH("4- Bajo",N45)))</formula>
    </cfRule>
    <cfRule type="containsText" dxfId="754" priority="221" operator="containsText" text="1- Bajo">
      <formula>NOT(ISERROR(SEARCH("1- Bajo",N45)))</formula>
    </cfRule>
  </conditionalFormatting>
  <conditionalFormatting sqref="H45:H49">
    <cfRule type="containsText" dxfId="753" priority="203" operator="containsText" text="Muy Alta">
      <formula>NOT(ISERROR(SEARCH("Muy Alta",H45)))</formula>
    </cfRule>
    <cfRule type="containsText" dxfId="752" priority="204" operator="containsText" text="Alta">
      <formula>NOT(ISERROR(SEARCH("Alta",H45)))</formula>
    </cfRule>
    <cfRule type="containsText" dxfId="751" priority="205" operator="containsText" text="Muy Alta">
      <formula>NOT(ISERROR(SEARCH("Muy Alta",H45)))</formula>
    </cfRule>
    <cfRule type="containsText" dxfId="750" priority="210" operator="containsText" text="Muy Baja">
      <formula>NOT(ISERROR(SEARCH("Muy Baja",H45)))</formula>
    </cfRule>
    <cfRule type="containsText" dxfId="749" priority="211" operator="containsText" text="Baja">
      <formula>NOT(ISERROR(SEARCH("Baja",H45)))</formula>
    </cfRule>
    <cfRule type="containsText" dxfId="748" priority="212" operator="containsText" text="Media">
      <formula>NOT(ISERROR(SEARCH("Media",H45)))</formula>
    </cfRule>
    <cfRule type="containsText" dxfId="747" priority="213" operator="containsText" text="Alta">
      <formula>NOT(ISERROR(SEARCH("Alta",H45)))</formula>
    </cfRule>
    <cfRule type="containsText" dxfId="746" priority="215" operator="containsText" text="Muy Alta">
      <formula>NOT(ISERROR(SEARCH("Muy Alta",H45)))</formula>
    </cfRule>
  </conditionalFormatting>
  <conditionalFormatting sqref="I45:I49">
    <cfRule type="containsText" dxfId="745" priority="206" operator="containsText" text="Catastrófico">
      <formula>NOT(ISERROR(SEARCH("Catastrófico",I45)))</formula>
    </cfRule>
    <cfRule type="containsText" dxfId="744" priority="207" operator="containsText" text="Mayor">
      <formula>NOT(ISERROR(SEARCH("Mayor",I45)))</formula>
    </cfRule>
    <cfRule type="containsText" dxfId="743" priority="208" operator="containsText" text="Menor">
      <formula>NOT(ISERROR(SEARCH("Menor",I45)))</formula>
    </cfRule>
    <cfRule type="containsText" dxfId="742" priority="209" operator="containsText" text="Leve">
      <formula>NOT(ISERROR(SEARCH("Leve",I45)))</formula>
    </cfRule>
    <cfRule type="containsText" dxfId="741" priority="214" operator="containsText" text="Moderado">
      <formula>NOT(ISERROR(SEARCH("Moderado",I45)))</formula>
    </cfRule>
  </conditionalFormatting>
  <conditionalFormatting sqref="K45:K49">
    <cfRule type="containsText" dxfId="740" priority="201" operator="containsText" text="Media">
      <formula>NOT(ISERROR(SEARCH("Media",K45)))</formula>
    </cfRule>
  </conditionalFormatting>
  <conditionalFormatting sqref="L45:L49">
    <cfRule type="containsText" dxfId="739" priority="200" operator="containsText" text="Moderado">
      <formula>NOT(ISERROR(SEARCH("Moderado",L45)))</formula>
    </cfRule>
  </conditionalFormatting>
  <conditionalFormatting sqref="J45:J49">
    <cfRule type="containsText" dxfId="738" priority="199" operator="containsText" text="Moderado">
      <formula>NOT(ISERROR(SEARCH("Moderado",J45)))</formula>
    </cfRule>
  </conditionalFormatting>
  <conditionalFormatting sqref="J45:J49">
    <cfRule type="containsText" dxfId="737" priority="197" operator="containsText" text="Bajo">
      <formula>NOT(ISERROR(SEARCH("Bajo",J45)))</formula>
    </cfRule>
    <cfRule type="containsText" dxfId="736" priority="198" operator="containsText" text="Extremo">
      <formula>NOT(ISERROR(SEARCH("Extremo",J45)))</formula>
    </cfRule>
  </conditionalFormatting>
  <conditionalFormatting sqref="K45:K49">
    <cfRule type="containsText" dxfId="735" priority="195" operator="containsText" text="Baja">
      <formula>NOT(ISERROR(SEARCH("Baja",K45)))</formula>
    </cfRule>
    <cfRule type="containsText" dxfId="734" priority="196" operator="containsText" text="Muy Baja">
      <formula>NOT(ISERROR(SEARCH("Muy Baja",K45)))</formula>
    </cfRule>
  </conditionalFormatting>
  <conditionalFormatting sqref="K45:K49">
    <cfRule type="containsText" dxfId="733" priority="193" operator="containsText" text="Muy Alta">
      <formula>NOT(ISERROR(SEARCH("Muy Alta",K45)))</formula>
    </cfRule>
    <cfRule type="containsText" dxfId="732" priority="194" operator="containsText" text="Alta">
      <formula>NOT(ISERROR(SEARCH("Alta",K45)))</formula>
    </cfRule>
  </conditionalFormatting>
  <conditionalFormatting sqref="L45:L49">
    <cfRule type="containsText" dxfId="731" priority="189" operator="containsText" text="Catastrófico">
      <formula>NOT(ISERROR(SEARCH("Catastrófico",L45)))</formula>
    </cfRule>
    <cfRule type="containsText" dxfId="730" priority="190" operator="containsText" text="Mayor">
      <formula>NOT(ISERROR(SEARCH("Mayor",L45)))</formula>
    </cfRule>
    <cfRule type="containsText" dxfId="729" priority="191" operator="containsText" text="Menor">
      <formula>NOT(ISERROR(SEARCH("Menor",L45)))</formula>
    </cfRule>
    <cfRule type="containsText" dxfId="728" priority="192" operator="containsText" text="Leve">
      <formula>NOT(ISERROR(SEARCH("Leve",L45)))</formula>
    </cfRule>
  </conditionalFormatting>
  <conditionalFormatting sqref="K50:L50">
    <cfRule type="containsText" dxfId="727" priority="183" operator="containsText" text="3- Moderado">
      <formula>NOT(ISERROR(SEARCH("3- Moderado",K50)))</formula>
    </cfRule>
    <cfRule type="containsText" dxfId="726" priority="184" operator="containsText" text="6- Moderado">
      <formula>NOT(ISERROR(SEARCH("6- Moderado",K50)))</formula>
    </cfRule>
    <cfRule type="containsText" dxfId="725" priority="185" operator="containsText" text="4- Moderado">
      <formula>NOT(ISERROR(SEARCH("4- Moderado",K50)))</formula>
    </cfRule>
    <cfRule type="containsText" dxfId="724" priority="186" operator="containsText" text="3- Bajo">
      <formula>NOT(ISERROR(SEARCH("3- Bajo",K50)))</formula>
    </cfRule>
    <cfRule type="containsText" dxfId="723" priority="187" operator="containsText" text="4- Bajo">
      <formula>NOT(ISERROR(SEARCH("4- Bajo",K50)))</formula>
    </cfRule>
    <cfRule type="containsText" dxfId="722" priority="188" operator="containsText" text="1- Bajo">
      <formula>NOT(ISERROR(SEARCH("1- Bajo",K50)))</formula>
    </cfRule>
  </conditionalFormatting>
  <conditionalFormatting sqref="H50:I50">
    <cfRule type="containsText" dxfId="721" priority="177" operator="containsText" text="3- Moderado">
      <formula>NOT(ISERROR(SEARCH("3- Moderado",H50)))</formula>
    </cfRule>
    <cfRule type="containsText" dxfId="720" priority="178" operator="containsText" text="6- Moderado">
      <formula>NOT(ISERROR(SEARCH("6- Moderado",H50)))</formula>
    </cfRule>
    <cfRule type="containsText" dxfId="719" priority="179" operator="containsText" text="4- Moderado">
      <formula>NOT(ISERROR(SEARCH("4- Moderado",H50)))</formula>
    </cfRule>
    <cfRule type="containsText" dxfId="718" priority="180" operator="containsText" text="3- Bajo">
      <formula>NOT(ISERROR(SEARCH("3- Bajo",H50)))</formula>
    </cfRule>
    <cfRule type="containsText" dxfId="717" priority="181" operator="containsText" text="4- Bajo">
      <formula>NOT(ISERROR(SEARCH("4- Bajo",H50)))</formula>
    </cfRule>
    <cfRule type="containsText" dxfId="716" priority="182" operator="containsText" text="1- Bajo">
      <formula>NOT(ISERROR(SEARCH("1- Bajo",H50)))</formula>
    </cfRule>
  </conditionalFormatting>
  <conditionalFormatting sqref="A50 C50:E50">
    <cfRule type="containsText" dxfId="715" priority="171" operator="containsText" text="3- Moderado">
      <formula>NOT(ISERROR(SEARCH("3- Moderado",A50)))</formula>
    </cfRule>
    <cfRule type="containsText" dxfId="714" priority="172" operator="containsText" text="6- Moderado">
      <formula>NOT(ISERROR(SEARCH("6- Moderado",A50)))</formula>
    </cfRule>
    <cfRule type="containsText" dxfId="713" priority="173" operator="containsText" text="4- Moderado">
      <formula>NOT(ISERROR(SEARCH("4- Moderado",A50)))</formula>
    </cfRule>
    <cfRule type="containsText" dxfId="712" priority="174" operator="containsText" text="3- Bajo">
      <formula>NOT(ISERROR(SEARCH("3- Bajo",A50)))</formula>
    </cfRule>
    <cfRule type="containsText" dxfId="711" priority="175" operator="containsText" text="4- Bajo">
      <formula>NOT(ISERROR(SEARCH("4- Bajo",A50)))</formula>
    </cfRule>
    <cfRule type="containsText" dxfId="710" priority="176" operator="containsText" text="1- Bajo">
      <formula>NOT(ISERROR(SEARCH("1- Bajo",A50)))</formula>
    </cfRule>
  </conditionalFormatting>
  <conditionalFormatting sqref="F50:G50">
    <cfRule type="containsText" dxfId="709" priority="165" operator="containsText" text="3- Moderado">
      <formula>NOT(ISERROR(SEARCH("3- Moderado",F50)))</formula>
    </cfRule>
    <cfRule type="containsText" dxfId="708" priority="166" operator="containsText" text="6- Moderado">
      <formula>NOT(ISERROR(SEARCH("6- Moderado",F50)))</formula>
    </cfRule>
    <cfRule type="containsText" dxfId="707" priority="167" operator="containsText" text="4- Moderado">
      <formula>NOT(ISERROR(SEARCH("4- Moderado",F50)))</formula>
    </cfRule>
    <cfRule type="containsText" dxfId="706" priority="168" operator="containsText" text="3- Bajo">
      <formula>NOT(ISERROR(SEARCH("3- Bajo",F50)))</formula>
    </cfRule>
    <cfRule type="containsText" dxfId="705" priority="169" operator="containsText" text="4- Bajo">
      <formula>NOT(ISERROR(SEARCH("4- Bajo",F50)))</formula>
    </cfRule>
    <cfRule type="containsText" dxfId="704" priority="170" operator="containsText" text="1- Bajo">
      <formula>NOT(ISERROR(SEARCH("1- Bajo",F50)))</formula>
    </cfRule>
  </conditionalFormatting>
  <conditionalFormatting sqref="J50:J54">
    <cfRule type="containsText" dxfId="703" priority="160" operator="containsText" text="Bajo">
      <formula>NOT(ISERROR(SEARCH("Bajo",J50)))</formula>
    </cfRule>
    <cfRule type="containsText" dxfId="702" priority="161" operator="containsText" text="Moderado">
      <formula>NOT(ISERROR(SEARCH("Moderado",J50)))</formula>
    </cfRule>
    <cfRule type="containsText" dxfId="701" priority="162" operator="containsText" text="Alto">
      <formula>NOT(ISERROR(SEARCH("Alto",J50)))</formula>
    </cfRule>
    <cfRule type="containsText" dxfId="700"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699" priority="135" operator="containsText" text="Moderado">
      <formula>NOT(ISERROR(SEARCH("Moderado",M50)))</formula>
    </cfRule>
    <cfRule type="containsText" dxfId="698" priority="155" operator="containsText" text="Bajo">
      <formula>NOT(ISERROR(SEARCH("Bajo",M50)))</formula>
    </cfRule>
    <cfRule type="containsText" dxfId="697" priority="156" operator="containsText" text="Moderado">
      <formula>NOT(ISERROR(SEARCH("Moderado",M50)))</formula>
    </cfRule>
    <cfRule type="containsText" dxfId="696" priority="157" operator="containsText" text="Alto">
      <formula>NOT(ISERROR(SEARCH("Alto",M50)))</formula>
    </cfRule>
    <cfRule type="containsText" dxfId="695"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694" priority="149" operator="containsText" text="3- Moderado">
      <formula>NOT(ISERROR(SEARCH("3- Moderado",N50)))</formula>
    </cfRule>
    <cfRule type="containsText" dxfId="693" priority="150" operator="containsText" text="6- Moderado">
      <formula>NOT(ISERROR(SEARCH("6- Moderado",N50)))</formula>
    </cfRule>
    <cfRule type="containsText" dxfId="692" priority="151" operator="containsText" text="4- Moderado">
      <formula>NOT(ISERROR(SEARCH("4- Moderado",N50)))</formula>
    </cfRule>
    <cfRule type="containsText" dxfId="691" priority="152" operator="containsText" text="3- Bajo">
      <formula>NOT(ISERROR(SEARCH("3- Bajo",N50)))</formula>
    </cfRule>
    <cfRule type="containsText" dxfId="690" priority="153" operator="containsText" text="4- Bajo">
      <formula>NOT(ISERROR(SEARCH("4- Bajo",N50)))</formula>
    </cfRule>
    <cfRule type="containsText" dxfId="689" priority="154" operator="containsText" text="1- Bajo">
      <formula>NOT(ISERROR(SEARCH("1- Bajo",N50)))</formula>
    </cfRule>
  </conditionalFormatting>
  <conditionalFormatting sqref="H50:H54">
    <cfRule type="containsText" dxfId="688" priority="136" operator="containsText" text="Muy Alta">
      <formula>NOT(ISERROR(SEARCH("Muy Alta",H50)))</formula>
    </cfRule>
    <cfRule type="containsText" dxfId="687" priority="137" operator="containsText" text="Alta">
      <formula>NOT(ISERROR(SEARCH("Alta",H50)))</formula>
    </cfRule>
    <cfRule type="containsText" dxfId="686" priority="138" operator="containsText" text="Muy Alta">
      <formula>NOT(ISERROR(SEARCH("Muy Alta",H50)))</formula>
    </cfRule>
    <cfRule type="containsText" dxfId="685" priority="143" operator="containsText" text="Muy Baja">
      <formula>NOT(ISERROR(SEARCH("Muy Baja",H50)))</formula>
    </cfRule>
    <cfRule type="containsText" dxfId="684" priority="144" operator="containsText" text="Baja">
      <formula>NOT(ISERROR(SEARCH("Baja",H50)))</formula>
    </cfRule>
    <cfRule type="containsText" dxfId="683" priority="145" operator="containsText" text="Media">
      <formula>NOT(ISERROR(SEARCH("Media",H50)))</formula>
    </cfRule>
    <cfRule type="containsText" dxfId="682" priority="146" operator="containsText" text="Alta">
      <formula>NOT(ISERROR(SEARCH("Alta",H50)))</formula>
    </cfRule>
    <cfRule type="containsText" dxfId="681" priority="148" operator="containsText" text="Muy Alta">
      <formula>NOT(ISERROR(SEARCH("Muy Alta",H50)))</formula>
    </cfRule>
  </conditionalFormatting>
  <conditionalFormatting sqref="I50:I54">
    <cfRule type="containsText" dxfId="680" priority="139" operator="containsText" text="Catastrófico">
      <formula>NOT(ISERROR(SEARCH("Catastrófico",I50)))</formula>
    </cfRule>
    <cfRule type="containsText" dxfId="679" priority="140" operator="containsText" text="Mayor">
      <formula>NOT(ISERROR(SEARCH("Mayor",I50)))</formula>
    </cfRule>
    <cfRule type="containsText" dxfId="678" priority="141" operator="containsText" text="Menor">
      <formula>NOT(ISERROR(SEARCH("Menor",I50)))</formula>
    </cfRule>
    <cfRule type="containsText" dxfId="677" priority="142" operator="containsText" text="Leve">
      <formula>NOT(ISERROR(SEARCH("Leve",I50)))</formula>
    </cfRule>
    <cfRule type="containsText" dxfId="676" priority="147" operator="containsText" text="Moderado">
      <formula>NOT(ISERROR(SEARCH("Moderado",I50)))</formula>
    </cfRule>
  </conditionalFormatting>
  <conditionalFormatting sqref="K50:K54">
    <cfRule type="containsText" dxfId="675" priority="134" operator="containsText" text="Media">
      <formula>NOT(ISERROR(SEARCH("Media",K50)))</formula>
    </cfRule>
  </conditionalFormatting>
  <conditionalFormatting sqref="L50:L54">
    <cfRule type="containsText" dxfId="674" priority="133" operator="containsText" text="Moderado">
      <formula>NOT(ISERROR(SEARCH("Moderado",L50)))</formula>
    </cfRule>
  </conditionalFormatting>
  <conditionalFormatting sqref="J50:J54">
    <cfRule type="containsText" dxfId="673" priority="132" operator="containsText" text="Moderado">
      <formula>NOT(ISERROR(SEARCH("Moderado",J50)))</formula>
    </cfRule>
  </conditionalFormatting>
  <conditionalFormatting sqref="J50:J54">
    <cfRule type="containsText" dxfId="672" priority="130" operator="containsText" text="Bajo">
      <formula>NOT(ISERROR(SEARCH("Bajo",J50)))</formula>
    </cfRule>
    <cfRule type="containsText" dxfId="671" priority="131" operator="containsText" text="Extremo">
      <formula>NOT(ISERROR(SEARCH("Extremo",J50)))</formula>
    </cfRule>
  </conditionalFormatting>
  <conditionalFormatting sqref="K50:K54">
    <cfRule type="containsText" dxfId="670" priority="128" operator="containsText" text="Baja">
      <formula>NOT(ISERROR(SEARCH("Baja",K50)))</formula>
    </cfRule>
    <cfRule type="containsText" dxfId="669" priority="129" operator="containsText" text="Muy Baja">
      <formula>NOT(ISERROR(SEARCH("Muy Baja",K50)))</formula>
    </cfRule>
  </conditionalFormatting>
  <conditionalFormatting sqref="K50:K54">
    <cfRule type="containsText" dxfId="668" priority="126" operator="containsText" text="Muy Alta">
      <formula>NOT(ISERROR(SEARCH("Muy Alta",K50)))</formula>
    </cfRule>
    <cfRule type="containsText" dxfId="667" priority="127" operator="containsText" text="Alta">
      <formula>NOT(ISERROR(SEARCH("Alta",K50)))</formula>
    </cfRule>
  </conditionalFormatting>
  <conditionalFormatting sqref="L50:L54">
    <cfRule type="containsText" dxfId="666" priority="122" operator="containsText" text="Catastrófico">
      <formula>NOT(ISERROR(SEARCH("Catastrófico",L50)))</formula>
    </cfRule>
    <cfRule type="containsText" dxfId="665" priority="123" operator="containsText" text="Mayor">
      <formula>NOT(ISERROR(SEARCH("Mayor",L50)))</formula>
    </cfRule>
    <cfRule type="containsText" dxfId="664" priority="124" operator="containsText" text="Menor">
      <formula>NOT(ISERROR(SEARCH("Menor",L50)))</formula>
    </cfRule>
    <cfRule type="containsText" dxfId="663" priority="125" operator="containsText" text="Leve">
      <formula>NOT(ISERROR(SEARCH("Leve",L50)))</formula>
    </cfRule>
  </conditionalFormatting>
  <conditionalFormatting sqref="K55:L55">
    <cfRule type="containsText" dxfId="662" priority="116" operator="containsText" text="3- Moderado">
      <formula>NOT(ISERROR(SEARCH("3- Moderado",K55)))</formula>
    </cfRule>
    <cfRule type="containsText" dxfId="661" priority="117" operator="containsText" text="6- Moderado">
      <formula>NOT(ISERROR(SEARCH("6- Moderado",K55)))</formula>
    </cfRule>
    <cfRule type="containsText" dxfId="660" priority="118" operator="containsText" text="4- Moderado">
      <formula>NOT(ISERROR(SEARCH("4- Moderado",K55)))</formula>
    </cfRule>
    <cfRule type="containsText" dxfId="659" priority="119" operator="containsText" text="3- Bajo">
      <formula>NOT(ISERROR(SEARCH("3- Bajo",K55)))</formula>
    </cfRule>
    <cfRule type="containsText" dxfId="658" priority="120" operator="containsText" text="4- Bajo">
      <formula>NOT(ISERROR(SEARCH("4- Bajo",K55)))</formula>
    </cfRule>
    <cfRule type="containsText" dxfId="657" priority="121" operator="containsText" text="1- Bajo">
      <formula>NOT(ISERROR(SEARCH("1- Bajo",K55)))</formula>
    </cfRule>
  </conditionalFormatting>
  <conditionalFormatting sqref="H55:I55">
    <cfRule type="containsText" dxfId="656" priority="110" operator="containsText" text="3- Moderado">
      <formula>NOT(ISERROR(SEARCH("3- Moderado",H55)))</formula>
    </cfRule>
    <cfRule type="containsText" dxfId="655" priority="111" operator="containsText" text="6- Moderado">
      <formula>NOT(ISERROR(SEARCH("6- Moderado",H55)))</formula>
    </cfRule>
    <cfRule type="containsText" dxfId="654" priority="112" operator="containsText" text="4- Moderado">
      <formula>NOT(ISERROR(SEARCH("4- Moderado",H55)))</formula>
    </cfRule>
    <cfRule type="containsText" dxfId="653" priority="113" operator="containsText" text="3- Bajo">
      <formula>NOT(ISERROR(SEARCH("3- Bajo",H55)))</formula>
    </cfRule>
    <cfRule type="containsText" dxfId="652" priority="114" operator="containsText" text="4- Bajo">
      <formula>NOT(ISERROR(SEARCH("4- Bajo",H55)))</formula>
    </cfRule>
    <cfRule type="containsText" dxfId="651" priority="115" operator="containsText" text="1- Bajo">
      <formula>NOT(ISERROR(SEARCH("1- Bajo",H55)))</formula>
    </cfRule>
  </conditionalFormatting>
  <conditionalFormatting sqref="A55 C55:E55">
    <cfRule type="containsText" dxfId="650" priority="104" operator="containsText" text="3- Moderado">
      <formula>NOT(ISERROR(SEARCH("3- Moderado",A55)))</formula>
    </cfRule>
    <cfRule type="containsText" dxfId="649" priority="105" operator="containsText" text="6- Moderado">
      <formula>NOT(ISERROR(SEARCH("6- Moderado",A55)))</formula>
    </cfRule>
    <cfRule type="containsText" dxfId="648" priority="106" operator="containsText" text="4- Moderado">
      <formula>NOT(ISERROR(SEARCH("4- Moderado",A55)))</formula>
    </cfRule>
    <cfRule type="containsText" dxfId="647" priority="107" operator="containsText" text="3- Bajo">
      <formula>NOT(ISERROR(SEARCH("3- Bajo",A55)))</formula>
    </cfRule>
    <cfRule type="containsText" dxfId="646" priority="108" operator="containsText" text="4- Bajo">
      <formula>NOT(ISERROR(SEARCH("4- Bajo",A55)))</formula>
    </cfRule>
    <cfRule type="containsText" dxfId="645" priority="109" operator="containsText" text="1- Bajo">
      <formula>NOT(ISERROR(SEARCH("1- Bajo",A55)))</formula>
    </cfRule>
  </conditionalFormatting>
  <conditionalFormatting sqref="F55:G55">
    <cfRule type="containsText" dxfId="644" priority="98" operator="containsText" text="3- Moderado">
      <formula>NOT(ISERROR(SEARCH("3- Moderado",F55)))</formula>
    </cfRule>
    <cfRule type="containsText" dxfId="643" priority="99" operator="containsText" text="6- Moderado">
      <formula>NOT(ISERROR(SEARCH("6- Moderado",F55)))</formula>
    </cfRule>
    <cfRule type="containsText" dxfId="642" priority="100" operator="containsText" text="4- Moderado">
      <formula>NOT(ISERROR(SEARCH("4- Moderado",F55)))</formula>
    </cfRule>
    <cfRule type="containsText" dxfId="641" priority="101" operator="containsText" text="3- Bajo">
      <formula>NOT(ISERROR(SEARCH("3- Bajo",F55)))</formula>
    </cfRule>
    <cfRule type="containsText" dxfId="640" priority="102" operator="containsText" text="4- Bajo">
      <formula>NOT(ISERROR(SEARCH("4- Bajo",F55)))</formula>
    </cfRule>
    <cfRule type="containsText" dxfId="639" priority="103" operator="containsText" text="1- Bajo">
      <formula>NOT(ISERROR(SEARCH("1- Bajo",F55)))</formula>
    </cfRule>
  </conditionalFormatting>
  <conditionalFormatting sqref="J55:J59">
    <cfRule type="containsText" dxfId="638" priority="93" operator="containsText" text="Bajo">
      <formula>NOT(ISERROR(SEARCH("Bajo",J55)))</formula>
    </cfRule>
    <cfRule type="containsText" dxfId="637" priority="94" operator="containsText" text="Moderado">
      <formula>NOT(ISERROR(SEARCH("Moderado",J55)))</formula>
    </cfRule>
    <cfRule type="containsText" dxfId="636" priority="95" operator="containsText" text="Alto">
      <formula>NOT(ISERROR(SEARCH("Alto",J55)))</formula>
    </cfRule>
    <cfRule type="containsText" dxfId="635"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634" priority="68" operator="containsText" text="Moderado">
      <formula>NOT(ISERROR(SEARCH("Moderado",M55)))</formula>
    </cfRule>
    <cfRule type="containsText" dxfId="633" priority="88" operator="containsText" text="Bajo">
      <formula>NOT(ISERROR(SEARCH("Bajo",M55)))</formula>
    </cfRule>
    <cfRule type="containsText" dxfId="632" priority="89" operator="containsText" text="Moderado">
      <formula>NOT(ISERROR(SEARCH("Moderado",M55)))</formula>
    </cfRule>
    <cfRule type="containsText" dxfId="631" priority="90" operator="containsText" text="Alto">
      <formula>NOT(ISERROR(SEARCH("Alto",M55)))</formula>
    </cfRule>
    <cfRule type="containsText" dxfId="630"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629" priority="82" operator="containsText" text="3- Moderado">
      <formula>NOT(ISERROR(SEARCH("3- Moderado",N55)))</formula>
    </cfRule>
    <cfRule type="containsText" dxfId="628" priority="83" operator="containsText" text="6- Moderado">
      <formula>NOT(ISERROR(SEARCH("6- Moderado",N55)))</formula>
    </cfRule>
    <cfRule type="containsText" dxfId="627" priority="84" operator="containsText" text="4- Moderado">
      <formula>NOT(ISERROR(SEARCH("4- Moderado",N55)))</formula>
    </cfRule>
    <cfRule type="containsText" dxfId="626" priority="85" operator="containsText" text="3- Bajo">
      <formula>NOT(ISERROR(SEARCH("3- Bajo",N55)))</formula>
    </cfRule>
    <cfRule type="containsText" dxfId="625" priority="86" operator="containsText" text="4- Bajo">
      <formula>NOT(ISERROR(SEARCH("4- Bajo",N55)))</formula>
    </cfRule>
    <cfRule type="containsText" dxfId="624" priority="87" operator="containsText" text="1- Bajo">
      <formula>NOT(ISERROR(SEARCH("1- Bajo",N55)))</formula>
    </cfRule>
  </conditionalFormatting>
  <conditionalFormatting sqref="H55:H59">
    <cfRule type="containsText" dxfId="623" priority="69" operator="containsText" text="Muy Alta">
      <formula>NOT(ISERROR(SEARCH("Muy Alta",H55)))</formula>
    </cfRule>
    <cfRule type="containsText" dxfId="622" priority="70" operator="containsText" text="Alta">
      <formula>NOT(ISERROR(SEARCH("Alta",H55)))</formula>
    </cfRule>
    <cfRule type="containsText" dxfId="621" priority="71" operator="containsText" text="Muy Alta">
      <formula>NOT(ISERROR(SEARCH("Muy Alta",H55)))</formula>
    </cfRule>
    <cfRule type="containsText" dxfId="620" priority="76" operator="containsText" text="Muy Baja">
      <formula>NOT(ISERROR(SEARCH("Muy Baja",H55)))</formula>
    </cfRule>
    <cfRule type="containsText" dxfId="619" priority="77" operator="containsText" text="Baja">
      <formula>NOT(ISERROR(SEARCH("Baja",H55)))</formula>
    </cfRule>
    <cfRule type="containsText" dxfId="618" priority="78" operator="containsText" text="Media">
      <formula>NOT(ISERROR(SEARCH("Media",H55)))</formula>
    </cfRule>
    <cfRule type="containsText" dxfId="617" priority="79" operator="containsText" text="Alta">
      <formula>NOT(ISERROR(SEARCH("Alta",H55)))</formula>
    </cfRule>
    <cfRule type="containsText" dxfId="616" priority="81" operator="containsText" text="Muy Alta">
      <formula>NOT(ISERROR(SEARCH("Muy Alta",H55)))</formula>
    </cfRule>
  </conditionalFormatting>
  <conditionalFormatting sqref="I55:I59">
    <cfRule type="containsText" dxfId="615" priority="72" operator="containsText" text="Catastrófico">
      <formula>NOT(ISERROR(SEARCH("Catastrófico",I55)))</formula>
    </cfRule>
    <cfRule type="containsText" dxfId="614" priority="73" operator="containsText" text="Mayor">
      <formula>NOT(ISERROR(SEARCH("Mayor",I55)))</formula>
    </cfRule>
    <cfRule type="containsText" dxfId="613" priority="74" operator="containsText" text="Menor">
      <formula>NOT(ISERROR(SEARCH("Menor",I55)))</formula>
    </cfRule>
    <cfRule type="containsText" dxfId="612" priority="75" operator="containsText" text="Leve">
      <formula>NOT(ISERROR(SEARCH("Leve",I55)))</formula>
    </cfRule>
    <cfRule type="containsText" dxfId="611" priority="80" operator="containsText" text="Moderado">
      <formula>NOT(ISERROR(SEARCH("Moderado",I55)))</formula>
    </cfRule>
  </conditionalFormatting>
  <conditionalFormatting sqref="K55:K59">
    <cfRule type="containsText" dxfId="610" priority="67" operator="containsText" text="Media">
      <formula>NOT(ISERROR(SEARCH("Media",K55)))</formula>
    </cfRule>
  </conditionalFormatting>
  <conditionalFormatting sqref="L55:L59">
    <cfRule type="containsText" dxfId="609" priority="66" operator="containsText" text="Moderado">
      <formula>NOT(ISERROR(SEARCH("Moderado",L55)))</formula>
    </cfRule>
  </conditionalFormatting>
  <conditionalFormatting sqref="J55:J59">
    <cfRule type="containsText" dxfId="608" priority="65" operator="containsText" text="Moderado">
      <formula>NOT(ISERROR(SEARCH("Moderado",J55)))</formula>
    </cfRule>
  </conditionalFormatting>
  <conditionalFormatting sqref="J55:J59">
    <cfRule type="containsText" dxfId="607" priority="63" operator="containsText" text="Bajo">
      <formula>NOT(ISERROR(SEARCH("Bajo",J55)))</formula>
    </cfRule>
    <cfRule type="containsText" dxfId="606" priority="64" operator="containsText" text="Extremo">
      <formula>NOT(ISERROR(SEARCH("Extremo",J55)))</formula>
    </cfRule>
  </conditionalFormatting>
  <conditionalFormatting sqref="K55:K59">
    <cfRule type="containsText" dxfId="605" priority="61" operator="containsText" text="Baja">
      <formula>NOT(ISERROR(SEARCH("Baja",K55)))</formula>
    </cfRule>
    <cfRule type="containsText" dxfId="604" priority="62" operator="containsText" text="Muy Baja">
      <formula>NOT(ISERROR(SEARCH("Muy Baja",K55)))</formula>
    </cfRule>
  </conditionalFormatting>
  <conditionalFormatting sqref="K55:K59">
    <cfRule type="containsText" dxfId="603" priority="59" operator="containsText" text="Muy Alta">
      <formula>NOT(ISERROR(SEARCH("Muy Alta",K55)))</formula>
    </cfRule>
    <cfRule type="containsText" dxfId="602" priority="60" operator="containsText" text="Alta">
      <formula>NOT(ISERROR(SEARCH("Alta",K55)))</formula>
    </cfRule>
  </conditionalFormatting>
  <conditionalFormatting sqref="L55:L59">
    <cfRule type="containsText" dxfId="601" priority="55" operator="containsText" text="Catastrófico">
      <formula>NOT(ISERROR(SEARCH("Catastrófico",L55)))</formula>
    </cfRule>
    <cfRule type="containsText" dxfId="600" priority="56" operator="containsText" text="Mayor">
      <formula>NOT(ISERROR(SEARCH("Mayor",L55)))</formula>
    </cfRule>
    <cfRule type="containsText" dxfId="599" priority="57" operator="containsText" text="Menor">
      <formula>NOT(ISERROR(SEARCH("Menor",L55)))</formula>
    </cfRule>
    <cfRule type="containsText" dxfId="598"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pageSetup orientation="portrait" horizontalDpi="4294967293"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JR59"/>
  <sheetViews>
    <sheetView zoomScale="80" zoomScaleNormal="80" zoomScaleSheetLayoutView="40" workbookViewId="0">
      <pane ySplit="9" topLeftCell="A10" activePane="bottomLeft" state="frozen"/>
      <selection pane="bottomLeft" activeCell="A10" sqref="A10:A14"/>
    </sheetView>
  </sheetViews>
  <sheetFormatPr baseColWidth="10" defaultColWidth="11.42578125" defaultRowHeight="15" x14ac:dyDescent="0.25"/>
  <cols>
    <col min="1" max="2" width="18.42578125" style="34" customWidth="1"/>
    <col min="3" max="3" width="15.5703125" customWidth="1"/>
    <col min="4" max="4" width="27.5703125" style="34" customWidth="1"/>
    <col min="5" max="5" width="18" style="82" customWidth="1"/>
    <col min="6" max="6" width="40.140625" customWidth="1"/>
    <col min="7" max="7" width="20.42578125" customWidth="1"/>
    <col min="8" max="8" width="10.42578125" style="83" customWidth="1"/>
    <col min="9" max="9" width="11.42578125" style="83" customWidth="1"/>
    <col min="10" max="10" width="10.140625" style="84" customWidth="1"/>
    <col min="11" max="11" width="11.42578125" style="83" customWidth="1"/>
    <col min="12" max="12" width="10.85546875" style="83" customWidth="1"/>
    <col min="13" max="13" width="18.28515625" style="83" bestFit="1" customWidth="1"/>
    <col min="14" max="14" width="18.28515625" bestFit="1" customWidth="1"/>
    <col min="15" max="15" width="56.42578125" customWidth="1"/>
    <col min="16" max="16" width="12.42578125" customWidth="1"/>
    <col min="17" max="17" width="15.140625" customWidth="1"/>
    <col min="18" max="18" width="17.42578125" customWidth="1"/>
    <col min="19" max="19" width="17.140625" customWidth="1"/>
    <col min="20" max="20" width="54.5703125" customWidth="1"/>
    <col min="21" max="176" width="11.42578125" style="7"/>
  </cols>
  <sheetData>
    <row r="1" spans="1:278" s="70" customFormat="1" ht="16.5" customHeight="1" x14ac:dyDescent="0.3">
      <c r="A1" s="408"/>
      <c r="B1" s="409"/>
      <c r="C1" s="409"/>
      <c r="D1" s="412" t="s">
        <v>521</v>
      </c>
      <c r="E1" s="412"/>
      <c r="F1" s="412"/>
      <c r="G1" s="412"/>
      <c r="H1" s="412"/>
      <c r="I1" s="412"/>
      <c r="J1" s="412"/>
      <c r="K1" s="412"/>
      <c r="L1" s="412"/>
      <c r="M1" s="412"/>
      <c r="N1" s="412"/>
      <c r="O1" s="412"/>
      <c r="P1" s="412"/>
      <c r="Q1" s="413"/>
      <c r="R1" s="331" t="s">
        <v>139</v>
      </c>
      <c r="S1" s="331"/>
      <c r="T1" s="331"/>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row>
    <row r="2" spans="1:278" s="70" customFormat="1" ht="39.75" customHeight="1" x14ac:dyDescent="0.3">
      <c r="A2" s="410"/>
      <c r="B2" s="411"/>
      <c r="C2" s="411"/>
      <c r="D2" s="414"/>
      <c r="E2" s="414"/>
      <c r="F2" s="414"/>
      <c r="G2" s="414"/>
      <c r="H2" s="414"/>
      <c r="I2" s="414"/>
      <c r="J2" s="414"/>
      <c r="K2" s="414"/>
      <c r="L2" s="414"/>
      <c r="M2" s="414"/>
      <c r="N2" s="414"/>
      <c r="O2" s="414"/>
      <c r="P2" s="414"/>
      <c r="Q2" s="415"/>
      <c r="R2" s="331"/>
      <c r="S2" s="331"/>
      <c r="T2" s="331"/>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row>
    <row r="3" spans="1:278" s="70" customFormat="1" ht="3" customHeight="1" x14ac:dyDescent="0.3">
      <c r="A3" s="2"/>
      <c r="B3" s="2"/>
      <c r="C3" s="3"/>
      <c r="D3" s="414"/>
      <c r="E3" s="414"/>
      <c r="F3" s="414"/>
      <c r="G3" s="414"/>
      <c r="H3" s="414"/>
      <c r="I3" s="414"/>
      <c r="J3" s="414"/>
      <c r="K3" s="414"/>
      <c r="L3" s="414"/>
      <c r="M3" s="414"/>
      <c r="N3" s="414"/>
      <c r="O3" s="414"/>
      <c r="P3" s="414"/>
      <c r="Q3" s="415"/>
      <c r="R3" s="331"/>
      <c r="S3" s="331"/>
      <c r="T3" s="331"/>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row>
    <row r="4" spans="1:278" s="70" customFormat="1" ht="41.25" customHeight="1" x14ac:dyDescent="0.3">
      <c r="A4" s="393" t="s">
        <v>140</v>
      </c>
      <c r="B4" s="394"/>
      <c r="C4" s="395"/>
      <c r="D4" s="396" t="str">
        <f>'Mapa Final'!D4</f>
        <v>Gestión Tecnológica</v>
      </c>
      <c r="E4" s="397"/>
      <c r="F4" s="397"/>
      <c r="G4" s="397"/>
      <c r="H4" s="397"/>
      <c r="I4" s="397"/>
      <c r="J4" s="397"/>
      <c r="K4" s="397"/>
      <c r="L4" s="397"/>
      <c r="M4" s="397"/>
      <c r="N4" s="398"/>
      <c r="O4" s="399"/>
      <c r="P4" s="399"/>
      <c r="Q4" s="399"/>
      <c r="R4" s="1"/>
      <c r="S4" s="1"/>
      <c r="T4" s="1"/>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row>
    <row r="5" spans="1:278" s="70" customFormat="1" ht="52.5" customHeight="1" x14ac:dyDescent="0.3">
      <c r="A5" s="393" t="s">
        <v>142</v>
      </c>
      <c r="B5" s="394"/>
      <c r="C5" s="395"/>
      <c r="D5" s="400"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01"/>
      <c r="F5" s="401"/>
      <c r="G5" s="401"/>
      <c r="H5" s="401"/>
      <c r="I5" s="401"/>
      <c r="J5" s="401"/>
      <c r="K5" s="401"/>
      <c r="L5" s="401"/>
      <c r="M5" s="401"/>
      <c r="N5" s="402"/>
      <c r="O5" s="1"/>
      <c r="P5" s="1"/>
      <c r="Q5" s="1"/>
      <c r="R5" s="1"/>
      <c r="S5" s="1"/>
      <c r="T5" s="1"/>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row>
    <row r="6" spans="1:278" s="70" customFormat="1" ht="32.25" customHeight="1" thickBot="1" x14ac:dyDescent="0.35">
      <c r="A6" s="393" t="s">
        <v>143</v>
      </c>
      <c r="B6" s="394"/>
      <c r="C6" s="395"/>
      <c r="D6" s="400" t="str">
        <f>'Mapa Final'!D6</f>
        <v xml:space="preserve">Nivel Central </v>
      </c>
      <c r="E6" s="401"/>
      <c r="F6" s="401"/>
      <c r="G6" s="401"/>
      <c r="H6" s="401"/>
      <c r="I6" s="401"/>
      <c r="J6" s="401"/>
      <c r="K6" s="401"/>
      <c r="L6" s="401"/>
      <c r="M6" s="401"/>
      <c r="N6" s="402"/>
      <c r="O6" s="1"/>
      <c r="P6" s="1"/>
      <c r="Q6" s="1"/>
      <c r="R6" s="1"/>
      <c r="S6" s="1"/>
      <c r="T6" s="1"/>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row>
    <row r="7" spans="1:278" s="78" customFormat="1" ht="38.25" customHeight="1" thickTop="1" thickBot="1" x14ac:dyDescent="0.3">
      <c r="A7" s="403" t="s">
        <v>280</v>
      </c>
      <c r="B7" s="404"/>
      <c r="C7" s="404"/>
      <c r="D7" s="404"/>
      <c r="E7" s="404"/>
      <c r="F7" s="405"/>
      <c r="G7" s="85"/>
      <c r="H7" s="406" t="s">
        <v>281</v>
      </c>
      <c r="I7" s="406"/>
      <c r="J7" s="406"/>
      <c r="K7" s="406" t="s">
        <v>282</v>
      </c>
      <c r="L7" s="406"/>
      <c r="M7" s="406"/>
      <c r="N7" s="407" t="s">
        <v>283</v>
      </c>
      <c r="O7" s="416" t="s">
        <v>284</v>
      </c>
      <c r="P7" s="418" t="s">
        <v>285</v>
      </c>
      <c r="Q7" s="419"/>
      <c r="R7" s="418" t="s">
        <v>286</v>
      </c>
      <c r="S7" s="419"/>
      <c r="T7" s="420" t="s">
        <v>522</v>
      </c>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row>
    <row r="8" spans="1:278" s="79" customFormat="1" ht="60.95" customHeight="1" thickTop="1" thickBot="1" x14ac:dyDescent="0.3">
      <c r="A8" s="93" t="s">
        <v>27</v>
      </c>
      <c r="B8" s="93" t="s">
        <v>151</v>
      </c>
      <c r="C8" s="94" t="s">
        <v>92</v>
      </c>
      <c r="D8" s="86" t="s">
        <v>152</v>
      </c>
      <c r="E8" s="95" t="s">
        <v>96</v>
      </c>
      <c r="F8" s="95" t="s">
        <v>98</v>
      </c>
      <c r="G8" s="95" t="s">
        <v>100</v>
      </c>
      <c r="H8" s="87" t="s">
        <v>288</v>
      </c>
      <c r="I8" s="87" t="s">
        <v>289</v>
      </c>
      <c r="J8" s="87" t="s">
        <v>290</v>
      </c>
      <c r="K8" s="87" t="s">
        <v>288</v>
      </c>
      <c r="L8" s="87" t="s">
        <v>291</v>
      </c>
      <c r="M8" s="87" t="s">
        <v>290</v>
      </c>
      <c r="N8" s="407"/>
      <c r="O8" s="417"/>
      <c r="P8" s="88" t="s">
        <v>292</v>
      </c>
      <c r="Q8" s="88" t="s">
        <v>293</v>
      </c>
      <c r="R8" s="88" t="s">
        <v>294</v>
      </c>
      <c r="S8" s="88" t="s">
        <v>295</v>
      </c>
      <c r="T8" s="420"/>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278" s="80" customFormat="1" ht="10.5" customHeight="1" thickTop="1" thickBot="1" x14ac:dyDescent="0.3">
      <c r="A9" s="521"/>
      <c r="B9" s="522"/>
      <c r="C9" s="522"/>
      <c r="D9" s="522"/>
      <c r="E9" s="522"/>
      <c r="F9" s="522"/>
      <c r="G9" s="522"/>
      <c r="H9" s="522"/>
      <c r="I9" s="522"/>
      <c r="J9" s="522"/>
      <c r="K9" s="522"/>
      <c r="L9" s="522"/>
      <c r="M9" s="522"/>
      <c r="N9" s="522"/>
      <c r="O9" s="211"/>
      <c r="P9" s="211"/>
      <c r="Q9" s="211"/>
      <c r="R9" s="211"/>
      <c r="S9" s="211"/>
      <c r="T9" s="21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row>
    <row r="10" spans="1:278" s="81" customFormat="1" ht="15" customHeight="1" x14ac:dyDescent="0.2">
      <c r="A10" s="370">
        <f>'Mapa Final'!A10</f>
        <v>1</v>
      </c>
      <c r="B10" s="351" t="str">
        <f>'Mapa Final'!B10</f>
        <v>Interrupción del servicio de conectividad WAN - Nacional</v>
      </c>
      <c r="C10" s="373" t="str">
        <f>'Mapa Final'!C10</f>
        <v>Afectación en la Prestación del Servicio de Justicia</v>
      </c>
      <c r="D10" s="373" t="str">
        <f>'Mapa Final'!D10</f>
        <v>1. Fallas del operador de conectividad Nacional y sus aliados.
2. Saturación en los canales
3. Fluido Eléctrico</v>
      </c>
      <c r="E10" s="376" t="str">
        <f>'Mapa Final'!E10</f>
        <v>Imprevistos</v>
      </c>
      <c r="F10" s="376" t="str">
        <f>'Mapa Final'!F10</f>
        <v>Imprevistos de la prestación de los servicios de conectividad.</v>
      </c>
      <c r="G10" s="376" t="str">
        <f>'Mapa Final'!G10</f>
        <v>Daños Activos Fijos/Eventos Externos</v>
      </c>
      <c r="H10" s="379" t="str">
        <f>'Mapa Final'!I10</f>
        <v>Media</v>
      </c>
      <c r="I10" s="382" t="str">
        <f>'Mapa Final'!L10</f>
        <v>Moderado</v>
      </c>
      <c r="J10" s="361" t="str">
        <f>'Mapa Final'!N10</f>
        <v>Moderado</v>
      </c>
      <c r="K10" s="364" t="str">
        <f>'Mapa Final'!AA10</f>
        <v>Baja</v>
      </c>
      <c r="L10" s="364" t="str">
        <f>'Mapa Final'!AE10</f>
        <v>Moderado</v>
      </c>
      <c r="M10" s="367" t="str">
        <f>'Mapa Final'!AG10</f>
        <v>Moderado</v>
      </c>
      <c r="N10" s="364" t="str">
        <f>'Mapa Final'!AH10</f>
        <v>Evitar</v>
      </c>
      <c r="O10" s="496"/>
      <c r="P10" s="354" t="s">
        <v>297</v>
      </c>
      <c r="Q10" s="354" t="s">
        <v>298</v>
      </c>
      <c r="R10" s="357">
        <v>44834</v>
      </c>
      <c r="S10" s="357">
        <v>44926</v>
      </c>
      <c r="T10" s="496"/>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row>
    <row r="11" spans="1:278" s="81" customFormat="1" ht="13.5" customHeight="1" x14ac:dyDescent="0.2">
      <c r="A11" s="371"/>
      <c r="B11" s="491"/>
      <c r="C11" s="374"/>
      <c r="D11" s="374"/>
      <c r="E11" s="377"/>
      <c r="F11" s="377"/>
      <c r="G11" s="377"/>
      <c r="H11" s="380"/>
      <c r="I11" s="383"/>
      <c r="J11" s="362"/>
      <c r="K11" s="365"/>
      <c r="L11" s="365"/>
      <c r="M11" s="368"/>
      <c r="N11" s="365"/>
      <c r="O11" s="500"/>
      <c r="P11" s="355"/>
      <c r="Q11" s="355"/>
      <c r="R11" s="355"/>
      <c r="S11" s="355"/>
      <c r="T11" s="497"/>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row>
    <row r="12" spans="1:278" s="81" customFormat="1" ht="13.5" customHeight="1" x14ac:dyDescent="0.2">
      <c r="A12" s="371"/>
      <c r="B12" s="491"/>
      <c r="C12" s="374"/>
      <c r="D12" s="374"/>
      <c r="E12" s="377"/>
      <c r="F12" s="377"/>
      <c r="G12" s="377"/>
      <c r="H12" s="380"/>
      <c r="I12" s="383"/>
      <c r="J12" s="362"/>
      <c r="K12" s="365"/>
      <c r="L12" s="365"/>
      <c r="M12" s="368"/>
      <c r="N12" s="365"/>
      <c r="O12" s="500"/>
      <c r="P12" s="355"/>
      <c r="Q12" s="355"/>
      <c r="R12" s="355"/>
      <c r="S12" s="355"/>
      <c r="T12" s="497"/>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row>
    <row r="13" spans="1:278" s="81" customFormat="1" ht="13.5" customHeight="1" x14ac:dyDescent="0.2">
      <c r="A13" s="371"/>
      <c r="B13" s="491"/>
      <c r="C13" s="374"/>
      <c r="D13" s="374"/>
      <c r="E13" s="377"/>
      <c r="F13" s="377"/>
      <c r="G13" s="377"/>
      <c r="H13" s="380"/>
      <c r="I13" s="383"/>
      <c r="J13" s="362"/>
      <c r="K13" s="365"/>
      <c r="L13" s="365"/>
      <c r="M13" s="368"/>
      <c r="N13" s="365"/>
      <c r="O13" s="500"/>
      <c r="P13" s="355"/>
      <c r="Q13" s="355"/>
      <c r="R13" s="355"/>
      <c r="S13" s="355"/>
      <c r="T13" s="497"/>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row>
    <row r="14" spans="1:278" s="81" customFormat="1" ht="57.75" customHeight="1" thickBot="1" x14ac:dyDescent="0.25">
      <c r="A14" s="372"/>
      <c r="B14" s="492"/>
      <c r="C14" s="375"/>
      <c r="D14" s="375"/>
      <c r="E14" s="378"/>
      <c r="F14" s="378"/>
      <c r="G14" s="378"/>
      <c r="H14" s="381"/>
      <c r="I14" s="384"/>
      <c r="J14" s="363"/>
      <c r="K14" s="366"/>
      <c r="L14" s="366"/>
      <c r="M14" s="369"/>
      <c r="N14" s="366"/>
      <c r="O14" s="501"/>
      <c r="P14" s="356"/>
      <c r="Q14" s="356"/>
      <c r="R14" s="356"/>
      <c r="S14" s="356"/>
      <c r="T14" s="498"/>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row>
    <row r="15" spans="1:278" s="81" customFormat="1" ht="32.25" customHeight="1" x14ac:dyDescent="0.2">
      <c r="A15" s="370">
        <f>'Mapa Final'!A15</f>
        <v>2</v>
      </c>
      <c r="B15" s="351" t="str">
        <f>'Mapa Final'!B15</f>
        <v>Incumplimiento Contractual</v>
      </c>
      <c r="C15" s="373" t="str">
        <f>'Mapa Final'!C15</f>
        <v>Incumplimiento de las metas establecidas</v>
      </c>
      <c r="D15" s="373" t="str">
        <f>'Mapa Final'!D15</f>
        <v>1. Cambios inesperados en el entorno de la ejecución del contrato.
2. Deficiencias en la ejecución por parte del contratista.
3. Incumplimiento por parte del contratista en los acuerdos de niveles de servicio.</v>
      </c>
      <c r="E15" s="376" t="str">
        <f>'Mapa Final'!E15</f>
        <v>Causa fortuita o de fuerza mayor, bajo patrimonio.</v>
      </c>
      <c r="F15" s="376" t="str">
        <f>'Mapa Final'!F15</f>
        <v>Posibilidad de incumplimiento de metas establecidas debido a que los bienes o servicios contratados se entreguen más allá del plazo de ejecución pactado, de manera incompleta, o en malas condiciones de calidad.</v>
      </c>
      <c r="G15" s="376" t="str">
        <f>'Mapa Final'!G15</f>
        <v>Ejecución y Administración de Procesos</v>
      </c>
      <c r="H15" s="379" t="str">
        <f>'Mapa Final'!I15</f>
        <v>Media</v>
      </c>
      <c r="I15" s="382" t="str">
        <f>'Mapa Final'!L15</f>
        <v>Moderado</v>
      </c>
      <c r="J15" s="361" t="str">
        <f>'Mapa Final'!N15</f>
        <v>Moderado</v>
      </c>
      <c r="K15" s="364" t="str">
        <f>'Mapa Final'!AA15</f>
        <v>Baja</v>
      </c>
      <c r="L15" s="364" t="str">
        <f>'Mapa Final'!AE15</f>
        <v>Moderado</v>
      </c>
      <c r="M15" s="367" t="str">
        <f>'Mapa Final'!AG15</f>
        <v>Moderado</v>
      </c>
      <c r="N15" s="364" t="str">
        <f>'Mapa Final'!AH15</f>
        <v>Evitar</v>
      </c>
      <c r="O15" s="496"/>
      <c r="P15" s="354" t="s">
        <v>297</v>
      </c>
      <c r="Q15" s="354" t="s">
        <v>298</v>
      </c>
      <c r="R15" s="357">
        <v>44834</v>
      </c>
      <c r="S15" s="357">
        <v>44926</v>
      </c>
      <c r="T15" s="496"/>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row>
    <row r="16" spans="1:278" s="81" customFormat="1" ht="32.25" customHeight="1" x14ac:dyDescent="0.2">
      <c r="A16" s="371"/>
      <c r="B16" s="491"/>
      <c r="C16" s="374"/>
      <c r="D16" s="374"/>
      <c r="E16" s="377"/>
      <c r="F16" s="377"/>
      <c r="G16" s="377"/>
      <c r="H16" s="380"/>
      <c r="I16" s="383"/>
      <c r="J16" s="362"/>
      <c r="K16" s="365"/>
      <c r="L16" s="365"/>
      <c r="M16" s="368"/>
      <c r="N16" s="365"/>
      <c r="O16" s="500"/>
      <c r="P16" s="355"/>
      <c r="Q16" s="355"/>
      <c r="R16" s="355"/>
      <c r="S16" s="355"/>
      <c r="T16" s="497"/>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row>
    <row r="17" spans="1:176" s="81" customFormat="1" ht="32.25" customHeight="1" x14ac:dyDescent="0.2">
      <c r="A17" s="371"/>
      <c r="B17" s="491"/>
      <c r="C17" s="374"/>
      <c r="D17" s="374"/>
      <c r="E17" s="377"/>
      <c r="F17" s="377"/>
      <c r="G17" s="377"/>
      <c r="H17" s="380"/>
      <c r="I17" s="383"/>
      <c r="J17" s="362"/>
      <c r="K17" s="365"/>
      <c r="L17" s="365"/>
      <c r="M17" s="368"/>
      <c r="N17" s="365"/>
      <c r="O17" s="500"/>
      <c r="P17" s="355"/>
      <c r="Q17" s="355"/>
      <c r="R17" s="355"/>
      <c r="S17" s="355"/>
      <c r="T17" s="497"/>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row>
    <row r="18" spans="1:176" s="81" customFormat="1" ht="32.25" customHeight="1" x14ac:dyDescent="0.2">
      <c r="A18" s="371"/>
      <c r="B18" s="491"/>
      <c r="C18" s="374"/>
      <c r="D18" s="374"/>
      <c r="E18" s="377"/>
      <c r="F18" s="377"/>
      <c r="G18" s="377"/>
      <c r="H18" s="380"/>
      <c r="I18" s="383"/>
      <c r="J18" s="362"/>
      <c r="K18" s="365"/>
      <c r="L18" s="365"/>
      <c r="M18" s="368"/>
      <c r="N18" s="365"/>
      <c r="O18" s="500"/>
      <c r="P18" s="355"/>
      <c r="Q18" s="355"/>
      <c r="R18" s="355"/>
      <c r="S18" s="355"/>
      <c r="T18" s="497"/>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row>
    <row r="19" spans="1:176" s="81" customFormat="1" ht="32.25" customHeight="1" thickBot="1" x14ac:dyDescent="0.25">
      <c r="A19" s="372"/>
      <c r="B19" s="492"/>
      <c r="C19" s="375"/>
      <c r="D19" s="375"/>
      <c r="E19" s="378"/>
      <c r="F19" s="378"/>
      <c r="G19" s="378"/>
      <c r="H19" s="381"/>
      <c r="I19" s="384"/>
      <c r="J19" s="363"/>
      <c r="K19" s="366"/>
      <c r="L19" s="366"/>
      <c r="M19" s="369"/>
      <c r="N19" s="366"/>
      <c r="O19" s="501"/>
      <c r="P19" s="356"/>
      <c r="Q19" s="356"/>
      <c r="R19" s="356"/>
      <c r="S19" s="356"/>
      <c r="T19" s="498"/>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row>
    <row r="20" spans="1:176" x14ac:dyDescent="0.25">
      <c r="A20" s="370">
        <f>'Mapa Final'!A20</f>
        <v>3</v>
      </c>
      <c r="B20" s="351" t="str">
        <f>'Mapa Final'!B20</f>
        <v>Demora en el tratamiento y aprobación de las contrataciones previstas en el plan de inversión.</v>
      </c>
      <c r="C20" s="373" t="str">
        <f>'Mapa Final'!C20</f>
        <v>Incumplimiento de las metas establecidas</v>
      </c>
      <c r="D20" s="373"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
6. Asignación tardía de recursos.</v>
      </c>
      <c r="E20" s="376" t="str">
        <f>'Mapa Final'!E20</f>
        <v>Postergación en los trámites para la aprobación de las actividades definidas en el Plan de Inversión anual.</v>
      </c>
      <c r="F20" s="376" t="str">
        <f>'Mapa Final'!F20</f>
        <v>Postergación o negación en el trámite asociado con la autorización y aprobación de las actividades definidas Plan de Inversión anual.</v>
      </c>
      <c r="G20" s="376" t="str">
        <f>'Mapa Final'!G20</f>
        <v>Ejecución y Administración de Procesos</v>
      </c>
      <c r="H20" s="379" t="str">
        <f>'Mapa Final'!I20</f>
        <v>Baja</v>
      </c>
      <c r="I20" s="382" t="str">
        <f>'Mapa Final'!L20</f>
        <v>Moderado</v>
      </c>
      <c r="J20" s="361" t="str">
        <f>'Mapa Final'!N20</f>
        <v>Moderado</v>
      </c>
      <c r="K20" s="364" t="str">
        <f>'Mapa Final'!AA20</f>
        <v>Baja</v>
      </c>
      <c r="L20" s="364" t="str">
        <f>'Mapa Final'!AE20</f>
        <v>Moderado</v>
      </c>
      <c r="M20" s="367" t="str">
        <f>'Mapa Final'!AG20</f>
        <v>Moderado</v>
      </c>
      <c r="N20" s="364" t="str">
        <f>'Mapa Final'!AH20</f>
        <v>Reducir(mitigar)</v>
      </c>
      <c r="O20" s="496"/>
      <c r="P20" s="354" t="s">
        <v>297</v>
      </c>
      <c r="Q20" s="354" t="s">
        <v>298</v>
      </c>
      <c r="R20" s="357">
        <v>44834</v>
      </c>
      <c r="S20" s="357">
        <v>44926</v>
      </c>
      <c r="T20" s="496"/>
      <c r="U20" s="19"/>
      <c r="V20" s="19"/>
    </row>
    <row r="21" spans="1:176" x14ac:dyDescent="0.25">
      <c r="A21" s="371"/>
      <c r="B21" s="491"/>
      <c r="C21" s="374"/>
      <c r="D21" s="374"/>
      <c r="E21" s="377"/>
      <c r="F21" s="377"/>
      <c r="G21" s="377"/>
      <c r="H21" s="380"/>
      <c r="I21" s="383"/>
      <c r="J21" s="362"/>
      <c r="K21" s="365"/>
      <c r="L21" s="365"/>
      <c r="M21" s="368"/>
      <c r="N21" s="365"/>
      <c r="O21" s="497"/>
      <c r="P21" s="355"/>
      <c r="Q21" s="355"/>
      <c r="R21" s="355"/>
      <c r="S21" s="355"/>
      <c r="T21" s="497"/>
      <c r="U21" s="19"/>
      <c r="V21" s="19"/>
    </row>
    <row r="22" spans="1:176" x14ac:dyDescent="0.25">
      <c r="A22" s="371"/>
      <c r="B22" s="491"/>
      <c r="C22" s="374"/>
      <c r="D22" s="374"/>
      <c r="E22" s="377"/>
      <c r="F22" s="377"/>
      <c r="G22" s="377"/>
      <c r="H22" s="380"/>
      <c r="I22" s="383"/>
      <c r="J22" s="362"/>
      <c r="K22" s="365"/>
      <c r="L22" s="365"/>
      <c r="M22" s="368"/>
      <c r="N22" s="365"/>
      <c r="O22" s="497"/>
      <c r="P22" s="355"/>
      <c r="Q22" s="355"/>
      <c r="R22" s="355"/>
      <c r="S22" s="355"/>
      <c r="T22" s="497"/>
      <c r="U22" s="19"/>
      <c r="V22" s="19"/>
    </row>
    <row r="23" spans="1:176" x14ac:dyDescent="0.25">
      <c r="A23" s="371"/>
      <c r="B23" s="491"/>
      <c r="C23" s="374"/>
      <c r="D23" s="374"/>
      <c r="E23" s="377"/>
      <c r="F23" s="377"/>
      <c r="G23" s="377"/>
      <c r="H23" s="380"/>
      <c r="I23" s="383"/>
      <c r="J23" s="362"/>
      <c r="K23" s="365"/>
      <c r="L23" s="365"/>
      <c r="M23" s="368"/>
      <c r="N23" s="365"/>
      <c r="O23" s="497"/>
      <c r="P23" s="355"/>
      <c r="Q23" s="355"/>
      <c r="R23" s="355"/>
      <c r="S23" s="355"/>
      <c r="T23" s="497"/>
      <c r="U23" s="19"/>
      <c r="V23" s="19"/>
    </row>
    <row r="24" spans="1:176" ht="67.5" customHeight="1" thickBot="1" x14ac:dyDescent="0.3">
      <c r="A24" s="372"/>
      <c r="B24" s="492"/>
      <c r="C24" s="375"/>
      <c r="D24" s="375"/>
      <c r="E24" s="378"/>
      <c r="F24" s="378"/>
      <c r="G24" s="378"/>
      <c r="H24" s="381"/>
      <c r="I24" s="384"/>
      <c r="J24" s="363"/>
      <c r="K24" s="366"/>
      <c r="L24" s="366"/>
      <c r="M24" s="369"/>
      <c r="N24" s="366"/>
      <c r="O24" s="498"/>
      <c r="P24" s="356"/>
      <c r="Q24" s="356"/>
      <c r="R24" s="356"/>
      <c r="S24" s="356"/>
      <c r="T24" s="498"/>
      <c r="U24" s="19"/>
      <c r="V24" s="19"/>
    </row>
    <row r="25" spans="1:176" x14ac:dyDescent="0.25">
      <c r="A25" s="370">
        <f>'Mapa Final'!A25</f>
        <v>4</v>
      </c>
      <c r="B25" s="351" t="str">
        <f>'Mapa Final'!B25</f>
        <v>Corrupción</v>
      </c>
      <c r="C25" s="373" t="str">
        <f>'Mapa Final'!C25</f>
        <v>Reputacional(Corrupción)</v>
      </c>
      <c r="D25" s="373" t="str">
        <f>'Mapa Final'!D25</f>
        <v xml:space="preserve">1.Insuficientes programas de capacitación para la toma de conciencia debido al desconocimiento de la ley anti 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25" s="376" t="str">
        <f>'Mapa Final'!E25</f>
        <v xml:space="preserve">Carencia de transparencia, ética y valores . </v>
      </c>
      <c r="F25" s="376" t="str">
        <f>'Mapa Final'!F25</f>
        <v xml:space="preserve">Posibilidad de actos indebidos de  los servidores judiciales debido a  la carencia en transparencia, ética y valores </v>
      </c>
      <c r="G25" s="376" t="str">
        <f>'Mapa Final'!G25</f>
        <v>Fraude Interno</v>
      </c>
      <c r="H25" s="379" t="str">
        <f>'Mapa Final'!I25</f>
        <v>Media</v>
      </c>
      <c r="I25" s="382" t="str">
        <f>'Mapa Final'!L25</f>
        <v>Mayor</v>
      </c>
      <c r="J25" s="361" t="str">
        <f>'Mapa Final'!N25</f>
        <v xml:space="preserve">Alto </v>
      </c>
      <c r="K25" s="364" t="str">
        <f>'Mapa Final'!AA25</f>
        <v>Baja</v>
      </c>
      <c r="L25" s="364" t="str">
        <f>'Mapa Final'!AE25</f>
        <v>Mayor</v>
      </c>
      <c r="M25" s="367" t="str">
        <f>'Mapa Final'!AG25</f>
        <v xml:space="preserve">Alto </v>
      </c>
      <c r="N25" s="364" t="str">
        <f>'Mapa Final'!AH25</f>
        <v>Evitar</v>
      </c>
      <c r="O25" s="496"/>
      <c r="P25" s="354" t="s">
        <v>297</v>
      </c>
      <c r="Q25" s="354" t="s">
        <v>298</v>
      </c>
      <c r="R25" s="357">
        <v>44834</v>
      </c>
      <c r="S25" s="357">
        <v>44926</v>
      </c>
      <c r="T25" s="496"/>
    </row>
    <row r="26" spans="1:176" x14ac:dyDescent="0.25">
      <c r="A26" s="371"/>
      <c r="B26" s="491"/>
      <c r="C26" s="374"/>
      <c r="D26" s="374"/>
      <c r="E26" s="377"/>
      <c r="F26" s="377"/>
      <c r="G26" s="377"/>
      <c r="H26" s="380"/>
      <c r="I26" s="383"/>
      <c r="J26" s="362"/>
      <c r="K26" s="365"/>
      <c r="L26" s="365"/>
      <c r="M26" s="368"/>
      <c r="N26" s="365"/>
      <c r="O26" s="497"/>
      <c r="P26" s="355"/>
      <c r="Q26" s="355"/>
      <c r="R26" s="355"/>
      <c r="S26" s="355"/>
      <c r="T26" s="500"/>
    </row>
    <row r="27" spans="1:176" x14ac:dyDescent="0.25">
      <c r="A27" s="371"/>
      <c r="B27" s="491"/>
      <c r="C27" s="374"/>
      <c r="D27" s="374"/>
      <c r="E27" s="377"/>
      <c r="F27" s="377"/>
      <c r="G27" s="377"/>
      <c r="H27" s="380"/>
      <c r="I27" s="383"/>
      <c r="J27" s="362"/>
      <c r="K27" s="365"/>
      <c r="L27" s="365"/>
      <c r="M27" s="368"/>
      <c r="N27" s="365"/>
      <c r="O27" s="497"/>
      <c r="P27" s="355"/>
      <c r="Q27" s="355"/>
      <c r="R27" s="355"/>
      <c r="S27" s="355"/>
      <c r="T27" s="500"/>
    </row>
    <row r="28" spans="1:176" x14ac:dyDescent="0.25">
      <c r="A28" s="371"/>
      <c r="B28" s="491"/>
      <c r="C28" s="374"/>
      <c r="D28" s="374"/>
      <c r="E28" s="377"/>
      <c r="F28" s="377"/>
      <c r="G28" s="377"/>
      <c r="H28" s="380"/>
      <c r="I28" s="383"/>
      <c r="J28" s="362"/>
      <c r="K28" s="365"/>
      <c r="L28" s="365"/>
      <c r="M28" s="368"/>
      <c r="N28" s="365"/>
      <c r="O28" s="497"/>
      <c r="P28" s="355"/>
      <c r="Q28" s="355"/>
      <c r="R28" s="355"/>
      <c r="S28" s="355"/>
      <c r="T28" s="500"/>
    </row>
    <row r="29" spans="1:176" ht="48.75" customHeight="1" thickBot="1" x14ac:dyDescent="0.3">
      <c r="A29" s="372"/>
      <c r="B29" s="492"/>
      <c r="C29" s="375"/>
      <c r="D29" s="375"/>
      <c r="E29" s="378"/>
      <c r="F29" s="378"/>
      <c r="G29" s="378"/>
      <c r="H29" s="381"/>
      <c r="I29" s="384"/>
      <c r="J29" s="363"/>
      <c r="K29" s="366"/>
      <c r="L29" s="366"/>
      <c r="M29" s="369"/>
      <c r="N29" s="366"/>
      <c r="O29" s="498"/>
      <c r="P29" s="356"/>
      <c r="Q29" s="356"/>
      <c r="R29" s="356"/>
      <c r="S29" s="356"/>
      <c r="T29" s="501"/>
    </row>
    <row r="30" spans="1:176" x14ac:dyDescent="0.25">
      <c r="A30" s="370">
        <f>'Mapa Final'!A30</f>
        <v>5</v>
      </c>
      <c r="B30" s="351" t="str">
        <f>'Mapa Final'!B30</f>
        <v>Interrupción o demora en el Servicio Público de Administrar  Justicia.</v>
      </c>
      <c r="C30" s="373" t="str">
        <f>'Mapa Final'!C30</f>
        <v>Afectación en la Prestación del Servicio de Justicia</v>
      </c>
      <c r="D30" s="373" t="str">
        <f>'Mapa Final'!D30</f>
        <v>1. Paros que afecten la prestación del servicio.  
2. Huelgas, protestas ciudadanas.
3. Disturbios o hechos violentos.
4.Pandemia.
5.Emergencias Ambientales.</v>
      </c>
      <c r="E30" s="376" t="str">
        <f>'Mapa Final'!E30</f>
        <v>Suceso de fuerza mayor que imposibilitan la gestión judicial</v>
      </c>
      <c r="F30" s="376" t="str">
        <f>'Mapa Final'!F30</f>
        <v>Posibilidad de  afectación en la Prestación del Servicio de Justicia debido a un suceso de fuerza mayor que imposibilita la gestión judicial</v>
      </c>
      <c r="G30" s="376" t="str">
        <f>'Mapa Final'!G30</f>
        <v>Usuarios, productos y prácticas organizacionales</v>
      </c>
      <c r="H30" s="379" t="str">
        <f>'Mapa Final'!I30</f>
        <v>Media</v>
      </c>
      <c r="I30" s="382" t="str">
        <f>'Mapa Final'!L30</f>
        <v>Moderado</v>
      </c>
      <c r="J30" s="361" t="str">
        <f>'Mapa Final'!N30</f>
        <v>Moderado</v>
      </c>
      <c r="K30" s="364" t="str">
        <f>'Mapa Final'!AA30</f>
        <v>Baja</v>
      </c>
      <c r="L30" s="364" t="str">
        <f>'Mapa Final'!AE30</f>
        <v>Moderado</v>
      </c>
      <c r="M30" s="367" t="str">
        <f>'Mapa Final'!AG30</f>
        <v>Moderado</v>
      </c>
      <c r="N30" s="364" t="str">
        <f>'Mapa Final'!AH30</f>
        <v>Reducir(mitigar)</v>
      </c>
      <c r="O30" s="496"/>
      <c r="P30" s="354" t="s">
        <v>297</v>
      </c>
      <c r="Q30" s="354" t="s">
        <v>298</v>
      </c>
      <c r="R30" s="357">
        <v>44834</v>
      </c>
      <c r="S30" s="357">
        <v>44926</v>
      </c>
      <c r="T30" s="496"/>
    </row>
    <row r="31" spans="1:176" x14ac:dyDescent="0.25">
      <c r="A31" s="371"/>
      <c r="B31" s="491"/>
      <c r="C31" s="374"/>
      <c r="D31" s="374"/>
      <c r="E31" s="377"/>
      <c r="F31" s="377"/>
      <c r="G31" s="377"/>
      <c r="H31" s="380"/>
      <c r="I31" s="383"/>
      <c r="J31" s="362"/>
      <c r="K31" s="365"/>
      <c r="L31" s="365"/>
      <c r="M31" s="368"/>
      <c r="N31" s="365"/>
      <c r="O31" s="500"/>
      <c r="P31" s="355"/>
      <c r="Q31" s="355"/>
      <c r="R31" s="355"/>
      <c r="S31" s="355"/>
      <c r="T31" s="497"/>
    </row>
    <row r="32" spans="1:176" x14ac:dyDescent="0.25">
      <c r="A32" s="371"/>
      <c r="B32" s="491"/>
      <c r="C32" s="374"/>
      <c r="D32" s="374"/>
      <c r="E32" s="377"/>
      <c r="F32" s="377"/>
      <c r="G32" s="377"/>
      <c r="H32" s="380"/>
      <c r="I32" s="383"/>
      <c r="J32" s="362"/>
      <c r="K32" s="365"/>
      <c r="L32" s="365"/>
      <c r="M32" s="368"/>
      <c r="N32" s="365"/>
      <c r="O32" s="500"/>
      <c r="P32" s="355"/>
      <c r="Q32" s="355"/>
      <c r="R32" s="355"/>
      <c r="S32" s="355"/>
      <c r="T32" s="497"/>
    </row>
    <row r="33" spans="1:20" x14ac:dyDescent="0.25">
      <c r="A33" s="371"/>
      <c r="B33" s="491"/>
      <c r="C33" s="374"/>
      <c r="D33" s="374"/>
      <c r="E33" s="377"/>
      <c r="F33" s="377"/>
      <c r="G33" s="377"/>
      <c r="H33" s="380"/>
      <c r="I33" s="383"/>
      <c r="J33" s="362"/>
      <c r="K33" s="365"/>
      <c r="L33" s="365"/>
      <c r="M33" s="368"/>
      <c r="N33" s="365"/>
      <c r="O33" s="500"/>
      <c r="P33" s="355"/>
      <c r="Q33" s="355"/>
      <c r="R33" s="355"/>
      <c r="S33" s="355"/>
      <c r="T33" s="497"/>
    </row>
    <row r="34" spans="1:20" ht="102.75" customHeight="1" thickBot="1" x14ac:dyDescent="0.3">
      <c r="A34" s="372"/>
      <c r="B34" s="492"/>
      <c r="C34" s="375"/>
      <c r="D34" s="375"/>
      <c r="E34" s="378"/>
      <c r="F34" s="378"/>
      <c r="G34" s="378"/>
      <c r="H34" s="381"/>
      <c r="I34" s="384"/>
      <c r="J34" s="363"/>
      <c r="K34" s="366"/>
      <c r="L34" s="366"/>
      <c r="M34" s="369"/>
      <c r="N34" s="366"/>
      <c r="O34" s="501"/>
      <c r="P34" s="356"/>
      <c r="Q34" s="356"/>
      <c r="R34" s="356"/>
      <c r="S34" s="356"/>
      <c r="T34" s="498"/>
    </row>
    <row r="35" spans="1:20" ht="15" customHeight="1" x14ac:dyDescent="0.25">
      <c r="A35" s="370">
        <f>'Mapa Final'!A35</f>
        <v>6</v>
      </c>
      <c r="B35" s="351" t="str">
        <f>'Mapa Final'!B35</f>
        <v>Impacto negativo sobre el medio ambiente.</v>
      </c>
      <c r="C35" s="373" t="str">
        <f>'Mapa Final'!C35</f>
        <v xml:space="preserve"> Afectación Ambiental</v>
      </c>
      <c r="D35" s="373"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76" t="str">
        <f>'Mapa Final'!E35</f>
        <v>Desconocimiento de los lineamientos ambientales y normatividad  ambiental vigente</v>
      </c>
      <c r="F35" s="376" t="str">
        <f>'Mapa Final'!F35</f>
        <v>Posibilidad de afectación ambiental debido al desconocimiento de las lineamientos ambientales y normatividad ambiental vigente</v>
      </c>
      <c r="G35" s="376" t="str">
        <f>'Mapa Final'!G35</f>
        <v>Eventos Ambientales Internos</v>
      </c>
      <c r="H35" s="379" t="str">
        <f>'Mapa Final'!I35</f>
        <v>Media</v>
      </c>
      <c r="I35" s="382" t="str">
        <f>'Mapa Final'!L35</f>
        <v>Moderado</v>
      </c>
      <c r="J35" s="361" t="str">
        <f>'Mapa Final'!N35</f>
        <v>Moderado</v>
      </c>
      <c r="K35" s="364" t="str">
        <f>'Mapa Final'!AA35</f>
        <v>Baja</v>
      </c>
      <c r="L35" s="364" t="str">
        <f>'Mapa Final'!AE35</f>
        <v>Moderado</v>
      </c>
      <c r="M35" s="367" t="str">
        <f>'Mapa Final'!AG35</f>
        <v>Moderado</v>
      </c>
      <c r="N35" s="364" t="str">
        <f>'Mapa Final'!AH35</f>
        <v>Reducir(mitigar)</v>
      </c>
      <c r="O35" s="496"/>
      <c r="P35" s="354" t="s">
        <v>297</v>
      </c>
      <c r="Q35" s="354" t="s">
        <v>298</v>
      </c>
      <c r="R35" s="357">
        <v>44834</v>
      </c>
      <c r="S35" s="357">
        <v>44926</v>
      </c>
      <c r="T35" s="499"/>
    </row>
    <row r="36" spans="1:20" x14ac:dyDescent="0.25">
      <c r="A36" s="371"/>
      <c r="B36" s="491"/>
      <c r="C36" s="374"/>
      <c r="D36" s="374"/>
      <c r="E36" s="377"/>
      <c r="F36" s="377"/>
      <c r="G36" s="377"/>
      <c r="H36" s="380"/>
      <c r="I36" s="383"/>
      <c r="J36" s="362"/>
      <c r="K36" s="365"/>
      <c r="L36" s="365"/>
      <c r="M36" s="368"/>
      <c r="N36" s="365"/>
      <c r="O36" s="497"/>
      <c r="P36" s="355"/>
      <c r="Q36" s="355"/>
      <c r="R36" s="355"/>
      <c r="S36" s="355"/>
      <c r="T36" s="500"/>
    </row>
    <row r="37" spans="1:20" x14ac:dyDescent="0.25">
      <c r="A37" s="371"/>
      <c r="B37" s="491"/>
      <c r="C37" s="374"/>
      <c r="D37" s="374"/>
      <c r="E37" s="377"/>
      <c r="F37" s="377"/>
      <c r="G37" s="377"/>
      <c r="H37" s="380"/>
      <c r="I37" s="383"/>
      <c r="J37" s="362"/>
      <c r="K37" s="365"/>
      <c r="L37" s="365"/>
      <c r="M37" s="368"/>
      <c r="N37" s="365"/>
      <c r="O37" s="497"/>
      <c r="P37" s="355"/>
      <c r="Q37" s="355"/>
      <c r="R37" s="355"/>
      <c r="S37" s="355"/>
      <c r="T37" s="500"/>
    </row>
    <row r="38" spans="1:20" x14ac:dyDescent="0.25">
      <c r="A38" s="371"/>
      <c r="B38" s="491"/>
      <c r="C38" s="374"/>
      <c r="D38" s="374"/>
      <c r="E38" s="377"/>
      <c r="F38" s="377"/>
      <c r="G38" s="377"/>
      <c r="H38" s="380"/>
      <c r="I38" s="383"/>
      <c r="J38" s="362"/>
      <c r="K38" s="365"/>
      <c r="L38" s="365"/>
      <c r="M38" s="368"/>
      <c r="N38" s="365"/>
      <c r="O38" s="497"/>
      <c r="P38" s="355"/>
      <c r="Q38" s="355"/>
      <c r="R38" s="355"/>
      <c r="S38" s="355"/>
      <c r="T38" s="500"/>
    </row>
    <row r="39" spans="1:20" ht="46.5" customHeight="1" thickBot="1" x14ac:dyDescent="0.3">
      <c r="A39" s="372"/>
      <c r="B39" s="492"/>
      <c r="C39" s="375"/>
      <c r="D39" s="375"/>
      <c r="E39" s="378"/>
      <c r="F39" s="378"/>
      <c r="G39" s="378"/>
      <c r="H39" s="381"/>
      <c r="I39" s="384"/>
      <c r="J39" s="363"/>
      <c r="K39" s="366"/>
      <c r="L39" s="366"/>
      <c r="M39" s="369"/>
      <c r="N39" s="366"/>
      <c r="O39" s="498"/>
      <c r="P39" s="356"/>
      <c r="Q39" s="356"/>
      <c r="R39" s="356"/>
      <c r="S39" s="356"/>
      <c r="T39" s="501"/>
    </row>
    <row r="40" spans="1:20" ht="15" customHeight="1" x14ac:dyDescent="0.25">
      <c r="A40" s="370">
        <f>'Mapa Final'!A40</f>
        <v>7</v>
      </c>
      <c r="B40" s="351" t="str">
        <f>'Mapa Final'!B40</f>
        <v>Obsolescencia Tecnológica.</v>
      </c>
      <c r="C40" s="373" t="str">
        <f>'Mapa Final'!C40</f>
        <v>Afectación en la Prestación del Servicio de Justicia</v>
      </c>
      <c r="D40" s="373" t="str">
        <f>'Mapa Final'!D40</f>
        <v>1.Rápido e inevitable avance tecnológico.
2. Falta de recursos presupuestales para enfrentar la necesidad de actualizar la plataforma tecnológica y los sistemas de información.</v>
      </c>
      <c r="E40" s="376" t="str">
        <f>'Mapa Final'!E40</f>
        <v>Rápido e inevitable avance tecnológico</v>
      </c>
      <c r="F40" s="376"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76" t="str">
        <f>'Mapa Final'!G40</f>
        <v>Fallas Tecnológicas</v>
      </c>
      <c r="H40" s="379" t="str">
        <f>'Mapa Final'!I40</f>
        <v>Media</v>
      </c>
      <c r="I40" s="382" t="str">
        <f>'Mapa Final'!L40</f>
        <v>Mayor</v>
      </c>
      <c r="J40" s="361" t="str">
        <f>'Mapa Final'!N40</f>
        <v xml:space="preserve">Alto </v>
      </c>
      <c r="K40" s="364" t="str">
        <f>'Mapa Final'!AA40</f>
        <v>Media</v>
      </c>
      <c r="L40" s="364" t="str">
        <f>'Mapa Final'!AE40</f>
        <v>Mayor</v>
      </c>
      <c r="M40" s="367" t="str">
        <f>'Mapa Final'!AG40</f>
        <v xml:space="preserve">Alto </v>
      </c>
      <c r="N40" s="364" t="str">
        <f>'Mapa Final'!AH40</f>
        <v>Reducir(mitigar)</v>
      </c>
      <c r="O40" s="496"/>
      <c r="P40" s="354" t="s">
        <v>297</v>
      </c>
      <c r="Q40" s="354" t="s">
        <v>298</v>
      </c>
      <c r="R40" s="357">
        <v>44834</v>
      </c>
      <c r="S40" s="357">
        <v>44926</v>
      </c>
      <c r="T40" s="496"/>
    </row>
    <row r="41" spans="1:20" x14ac:dyDescent="0.25">
      <c r="A41" s="371"/>
      <c r="B41" s="491"/>
      <c r="C41" s="374"/>
      <c r="D41" s="374"/>
      <c r="E41" s="377"/>
      <c r="F41" s="377"/>
      <c r="G41" s="377"/>
      <c r="H41" s="380"/>
      <c r="I41" s="383"/>
      <c r="J41" s="362"/>
      <c r="K41" s="365"/>
      <c r="L41" s="365"/>
      <c r="M41" s="368"/>
      <c r="N41" s="365"/>
      <c r="O41" s="500"/>
      <c r="P41" s="355"/>
      <c r="Q41" s="355"/>
      <c r="R41" s="355"/>
      <c r="S41" s="355"/>
      <c r="T41" s="497"/>
    </row>
    <row r="42" spans="1:20" x14ac:dyDescent="0.25">
      <c r="A42" s="371"/>
      <c r="B42" s="491"/>
      <c r="C42" s="374"/>
      <c r="D42" s="374"/>
      <c r="E42" s="377"/>
      <c r="F42" s="377"/>
      <c r="G42" s="377"/>
      <c r="H42" s="380"/>
      <c r="I42" s="383"/>
      <c r="J42" s="362"/>
      <c r="K42" s="365"/>
      <c r="L42" s="365"/>
      <c r="M42" s="368"/>
      <c r="N42" s="365"/>
      <c r="O42" s="500"/>
      <c r="P42" s="355"/>
      <c r="Q42" s="355"/>
      <c r="R42" s="355"/>
      <c r="S42" s="355"/>
      <c r="T42" s="497"/>
    </row>
    <row r="43" spans="1:20" x14ac:dyDescent="0.25">
      <c r="A43" s="371"/>
      <c r="B43" s="491"/>
      <c r="C43" s="374"/>
      <c r="D43" s="374"/>
      <c r="E43" s="377"/>
      <c r="F43" s="377"/>
      <c r="G43" s="377"/>
      <c r="H43" s="380"/>
      <c r="I43" s="383"/>
      <c r="J43" s="362"/>
      <c r="K43" s="365"/>
      <c r="L43" s="365"/>
      <c r="M43" s="368"/>
      <c r="N43" s="365"/>
      <c r="O43" s="500"/>
      <c r="P43" s="355"/>
      <c r="Q43" s="355"/>
      <c r="R43" s="355"/>
      <c r="S43" s="355"/>
      <c r="T43" s="497"/>
    </row>
    <row r="44" spans="1:20" ht="15.75" thickBot="1" x14ac:dyDescent="0.3">
      <c r="A44" s="372"/>
      <c r="B44" s="492"/>
      <c r="C44" s="375"/>
      <c r="D44" s="375"/>
      <c r="E44" s="378"/>
      <c r="F44" s="378"/>
      <c r="G44" s="378"/>
      <c r="H44" s="381"/>
      <c r="I44" s="384"/>
      <c r="J44" s="363"/>
      <c r="K44" s="366"/>
      <c r="L44" s="366"/>
      <c r="M44" s="369"/>
      <c r="N44" s="366"/>
      <c r="O44" s="501"/>
      <c r="P44" s="356"/>
      <c r="Q44" s="356"/>
      <c r="R44" s="356"/>
      <c r="S44" s="356"/>
      <c r="T44" s="498"/>
    </row>
    <row r="45" spans="1:20" x14ac:dyDescent="0.25">
      <c r="A45" s="370">
        <f>'Mapa Final'!A45</f>
        <v>8</v>
      </c>
      <c r="B45" s="351" t="str">
        <f>'Mapa Final'!B45</f>
        <v>Falta de Gobernabilidad de TI</v>
      </c>
      <c r="C45" s="373" t="str">
        <f>'Mapa Final'!C45</f>
        <v>Reputacional</v>
      </c>
      <c r="D45" s="373"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76" t="str">
        <f>'Mapa Final'!E45</f>
        <v>Falta de apoyo de la alta gerencia para que los lineamientos que se definan en la U. Informática a nivel central sean acogidos y respetados</v>
      </c>
      <c r="F45" s="376" t="str">
        <f>'Mapa Final'!F45</f>
        <v>Se presenta desarticulación de acciones o implementación de soluciones en las diferentes Unidades tanto en el Consejo como en la Dirección Ejecutiva y de las Seccionales.</v>
      </c>
      <c r="G45" s="376" t="str">
        <f>'Mapa Final'!G45</f>
        <v>Relaciones Laborales</v>
      </c>
      <c r="H45" s="379" t="str">
        <f>'Mapa Final'!I45</f>
        <v>Media</v>
      </c>
      <c r="I45" s="382" t="str">
        <f>'Mapa Final'!L45</f>
        <v>Mayor</v>
      </c>
      <c r="J45" s="361" t="str">
        <f>'Mapa Final'!N45</f>
        <v xml:space="preserve">Alto </v>
      </c>
      <c r="K45" s="364" t="str">
        <f>'Mapa Final'!AA45</f>
        <v>Media</v>
      </c>
      <c r="L45" s="364" t="str">
        <f>'Mapa Final'!AE45</f>
        <v>Moderado</v>
      </c>
      <c r="M45" s="367" t="str">
        <f>'Mapa Final'!AG45</f>
        <v>Moderado</v>
      </c>
      <c r="N45" s="364" t="str">
        <f>'Mapa Final'!AH45</f>
        <v>Aceptar</v>
      </c>
      <c r="O45" s="496"/>
      <c r="P45" s="354" t="s">
        <v>297</v>
      </c>
      <c r="Q45" s="354" t="s">
        <v>298</v>
      </c>
      <c r="R45" s="357">
        <v>44834</v>
      </c>
      <c r="S45" s="357">
        <v>44926</v>
      </c>
      <c r="T45" s="496"/>
    </row>
    <row r="46" spans="1:20" x14ac:dyDescent="0.25">
      <c r="A46" s="371"/>
      <c r="B46" s="491"/>
      <c r="C46" s="374"/>
      <c r="D46" s="374"/>
      <c r="E46" s="377"/>
      <c r="F46" s="377"/>
      <c r="G46" s="377"/>
      <c r="H46" s="380"/>
      <c r="I46" s="383"/>
      <c r="J46" s="362"/>
      <c r="K46" s="365"/>
      <c r="L46" s="365"/>
      <c r="M46" s="368"/>
      <c r="N46" s="365"/>
      <c r="O46" s="497"/>
      <c r="P46" s="355"/>
      <c r="Q46" s="355"/>
      <c r="R46" s="355"/>
      <c r="S46" s="355"/>
      <c r="T46" s="497"/>
    </row>
    <row r="47" spans="1:20" x14ac:dyDescent="0.25">
      <c r="A47" s="371"/>
      <c r="B47" s="491"/>
      <c r="C47" s="374"/>
      <c r="D47" s="374"/>
      <c r="E47" s="377"/>
      <c r="F47" s="377"/>
      <c r="G47" s="377"/>
      <c r="H47" s="380"/>
      <c r="I47" s="383"/>
      <c r="J47" s="362"/>
      <c r="K47" s="365"/>
      <c r="L47" s="365"/>
      <c r="M47" s="368"/>
      <c r="N47" s="365"/>
      <c r="O47" s="497"/>
      <c r="P47" s="355"/>
      <c r="Q47" s="355"/>
      <c r="R47" s="355"/>
      <c r="S47" s="355"/>
      <c r="T47" s="497"/>
    </row>
    <row r="48" spans="1:20" x14ac:dyDescent="0.25">
      <c r="A48" s="371"/>
      <c r="B48" s="491"/>
      <c r="C48" s="374"/>
      <c r="D48" s="374"/>
      <c r="E48" s="377"/>
      <c r="F48" s="377"/>
      <c r="G48" s="377"/>
      <c r="H48" s="380"/>
      <c r="I48" s="383"/>
      <c r="J48" s="362"/>
      <c r="K48" s="365"/>
      <c r="L48" s="365"/>
      <c r="M48" s="368"/>
      <c r="N48" s="365"/>
      <c r="O48" s="497"/>
      <c r="P48" s="355"/>
      <c r="Q48" s="355"/>
      <c r="R48" s="355"/>
      <c r="S48" s="355"/>
      <c r="T48" s="497"/>
    </row>
    <row r="49" spans="1:20" ht="15.75" thickBot="1" x14ac:dyDescent="0.3">
      <c r="A49" s="372"/>
      <c r="B49" s="492"/>
      <c r="C49" s="375"/>
      <c r="D49" s="375"/>
      <c r="E49" s="378"/>
      <c r="F49" s="378"/>
      <c r="G49" s="378"/>
      <c r="H49" s="381"/>
      <c r="I49" s="384"/>
      <c r="J49" s="363"/>
      <c r="K49" s="366"/>
      <c r="L49" s="366"/>
      <c r="M49" s="369"/>
      <c r="N49" s="366"/>
      <c r="O49" s="498"/>
      <c r="P49" s="356"/>
      <c r="Q49" s="356"/>
      <c r="R49" s="356"/>
      <c r="S49" s="356"/>
      <c r="T49" s="498"/>
    </row>
    <row r="50" spans="1:20" ht="15" customHeight="1" x14ac:dyDescent="0.25">
      <c r="A50" s="370">
        <f>'Mapa Final'!A50</f>
        <v>9</v>
      </c>
      <c r="B50" s="351" t="str">
        <f>'Mapa Final'!B50</f>
        <v>Migración de servicios</v>
      </c>
      <c r="C50" s="373" t="str">
        <f>'Mapa Final'!C50</f>
        <v>Afectación en la Prestación del Servicio de Justicia</v>
      </c>
      <c r="D50" s="373" t="str">
        <f>'Mapa Final'!D50</f>
        <v>1. Alta complejidad de la prestación de servicios tecnológicos, en particular cuando hay cambio de operadores.</v>
      </c>
      <c r="E50" s="376" t="str">
        <f>'Mapa Final'!E50</f>
        <v>Alta dependencia de la continuidad de los servicios tecnológicos.</v>
      </c>
      <c r="F50" s="376" t="str">
        <f>'Mapa Final'!F50</f>
        <v xml:space="preserve">Afectación en la prestación de servicios tecnológicos, causado por la migración de los mismos, en el cambio de proveedor, afectando el normal desarrollo de las actividades </v>
      </c>
      <c r="G50" s="376" t="str">
        <f>'Mapa Final'!G50</f>
        <v>Fallas Tecnológicas</v>
      </c>
      <c r="H50" s="379" t="str">
        <f>'Mapa Final'!I50</f>
        <v>Media</v>
      </c>
      <c r="I50" s="382" t="str">
        <f>'Mapa Final'!L50</f>
        <v>Catastrófico</v>
      </c>
      <c r="J50" s="361" t="str">
        <f>'Mapa Final'!N50</f>
        <v>Extremo</v>
      </c>
      <c r="K50" s="364" t="str">
        <f>'Mapa Final'!AA50</f>
        <v>Baja</v>
      </c>
      <c r="L50" s="364" t="str">
        <f>'Mapa Final'!AE50</f>
        <v>Catastrófico</v>
      </c>
      <c r="M50" s="367" t="str">
        <f>'Mapa Final'!AG50</f>
        <v>Extremo</v>
      </c>
      <c r="N50" s="364" t="str">
        <f>'Mapa Final'!AH50</f>
        <v>Reducir(compartir)</v>
      </c>
      <c r="O50" s="496"/>
      <c r="P50" s="354" t="s">
        <v>297</v>
      </c>
      <c r="Q50" s="354" t="s">
        <v>298</v>
      </c>
      <c r="R50" s="357">
        <v>44834</v>
      </c>
      <c r="S50" s="357">
        <v>44926</v>
      </c>
      <c r="T50" s="496"/>
    </row>
    <row r="51" spans="1:20" x14ac:dyDescent="0.25">
      <c r="A51" s="371"/>
      <c r="B51" s="491"/>
      <c r="C51" s="374"/>
      <c r="D51" s="374"/>
      <c r="E51" s="377"/>
      <c r="F51" s="377"/>
      <c r="G51" s="377"/>
      <c r="H51" s="380"/>
      <c r="I51" s="383"/>
      <c r="J51" s="362"/>
      <c r="K51" s="365"/>
      <c r="L51" s="365"/>
      <c r="M51" s="368"/>
      <c r="N51" s="365"/>
      <c r="O51" s="497"/>
      <c r="P51" s="355"/>
      <c r="Q51" s="355"/>
      <c r="R51" s="355"/>
      <c r="S51" s="355"/>
      <c r="T51" s="497"/>
    </row>
    <row r="52" spans="1:20" x14ac:dyDescent="0.25">
      <c r="A52" s="371"/>
      <c r="B52" s="491"/>
      <c r="C52" s="374"/>
      <c r="D52" s="374"/>
      <c r="E52" s="377"/>
      <c r="F52" s="377"/>
      <c r="G52" s="377"/>
      <c r="H52" s="380"/>
      <c r="I52" s="383"/>
      <c r="J52" s="362"/>
      <c r="K52" s="365"/>
      <c r="L52" s="365"/>
      <c r="M52" s="368"/>
      <c r="N52" s="365"/>
      <c r="O52" s="497"/>
      <c r="P52" s="355"/>
      <c r="Q52" s="355"/>
      <c r="R52" s="355"/>
      <c r="S52" s="355"/>
      <c r="T52" s="497"/>
    </row>
    <row r="53" spans="1:20" x14ac:dyDescent="0.25">
      <c r="A53" s="371"/>
      <c r="B53" s="491"/>
      <c r="C53" s="374"/>
      <c r="D53" s="374"/>
      <c r="E53" s="377"/>
      <c r="F53" s="377"/>
      <c r="G53" s="377"/>
      <c r="H53" s="380"/>
      <c r="I53" s="383"/>
      <c r="J53" s="362"/>
      <c r="K53" s="365"/>
      <c r="L53" s="365"/>
      <c r="M53" s="368"/>
      <c r="N53" s="365"/>
      <c r="O53" s="497"/>
      <c r="P53" s="355"/>
      <c r="Q53" s="355"/>
      <c r="R53" s="355"/>
      <c r="S53" s="355"/>
      <c r="T53" s="497"/>
    </row>
    <row r="54" spans="1:20" ht="15.75" thickBot="1" x14ac:dyDescent="0.3">
      <c r="A54" s="372"/>
      <c r="B54" s="492"/>
      <c r="C54" s="375"/>
      <c r="D54" s="375"/>
      <c r="E54" s="378"/>
      <c r="F54" s="378"/>
      <c r="G54" s="378"/>
      <c r="H54" s="381"/>
      <c r="I54" s="384"/>
      <c r="J54" s="363"/>
      <c r="K54" s="366"/>
      <c r="L54" s="366"/>
      <c r="M54" s="369"/>
      <c r="N54" s="366"/>
      <c r="O54" s="498"/>
      <c r="P54" s="356"/>
      <c r="Q54" s="356"/>
      <c r="R54" s="356"/>
      <c r="S54" s="356"/>
      <c r="T54" s="498"/>
    </row>
    <row r="55" spans="1:20" x14ac:dyDescent="0.25">
      <c r="A55" s="370">
        <f>'Mapa Final'!A55</f>
        <v>10</v>
      </c>
      <c r="B55" s="351" t="str">
        <f>'Mapa Final'!B55</f>
        <v>Interrupción del servicio de conectividad LAN - Local</v>
      </c>
      <c r="C55" s="373" t="str">
        <f>'Mapa Final'!C55</f>
        <v>Afectación en la Prestación del Servicio de Justicia</v>
      </c>
      <c r="D55" s="373" t="str">
        <f>'Mapa Final'!D55</f>
        <v>1. Fallas en la operación de los equipos activos de RED.
2. Fluido Eléctrico
3. Falta o demoras en el mantenimiento
4. Virus Informático
5. Falta de presupuesto</v>
      </c>
      <c r="E55" s="376" t="str">
        <f>'Mapa Final'!E55</f>
        <v>Debilidad en el monitoreo y gestión de eventos.</v>
      </c>
      <c r="F55" s="376" t="str">
        <f>'Mapa Final'!F55</f>
        <v>Posibilidad de Afectación en la Prestación del Servicio de Justicia, por fallas en la operatividad de las redes LAN.</v>
      </c>
      <c r="G55" s="376" t="str">
        <f>'Mapa Final'!G55</f>
        <v>Fallas Tecnológicas</v>
      </c>
      <c r="H55" s="379" t="str">
        <f>'Mapa Final'!I55</f>
        <v>Media</v>
      </c>
      <c r="I55" s="382" t="str">
        <f>'Mapa Final'!L55</f>
        <v>Leve</v>
      </c>
      <c r="J55" s="361" t="str">
        <f>'Mapa Final'!N55</f>
        <v>Moderado</v>
      </c>
      <c r="K55" s="364" t="str">
        <f>'Mapa Final'!AA55</f>
        <v>Media</v>
      </c>
      <c r="L55" s="364" t="str">
        <f>'Mapa Final'!AE55</f>
        <v>Moderado</v>
      </c>
      <c r="M55" s="367" t="str">
        <f>'Mapa Final'!AG55</f>
        <v>Moderado</v>
      </c>
      <c r="N55" s="364" t="str">
        <f>'Mapa Final'!AH55</f>
        <v>Evitar</v>
      </c>
      <c r="O55" s="496"/>
      <c r="P55" s="523"/>
      <c r="Q55" s="523"/>
      <c r="R55" s="523"/>
      <c r="S55" s="523"/>
      <c r="T55" s="496"/>
    </row>
    <row r="56" spans="1:20" x14ac:dyDescent="0.25">
      <c r="A56" s="371"/>
      <c r="B56" s="491"/>
      <c r="C56" s="374"/>
      <c r="D56" s="374"/>
      <c r="E56" s="377"/>
      <c r="F56" s="377"/>
      <c r="G56" s="377"/>
      <c r="H56" s="380"/>
      <c r="I56" s="383"/>
      <c r="J56" s="362"/>
      <c r="K56" s="365"/>
      <c r="L56" s="365"/>
      <c r="M56" s="368"/>
      <c r="N56" s="365"/>
      <c r="O56" s="500"/>
      <c r="P56" s="524"/>
      <c r="Q56" s="524"/>
      <c r="R56" s="524"/>
      <c r="S56" s="524"/>
      <c r="T56" s="497"/>
    </row>
    <row r="57" spans="1:20" x14ac:dyDescent="0.25">
      <c r="A57" s="371"/>
      <c r="B57" s="491"/>
      <c r="C57" s="374"/>
      <c r="D57" s="374"/>
      <c r="E57" s="377"/>
      <c r="F57" s="377"/>
      <c r="G57" s="377"/>
      <c r="H57" s="380"/>
      <c r="I57" s="383"/>
      <c r="J57" s="362"/>
      <c r="K57" s="365"/>
      <c r="L57" s="365"/>
      <c r="M57" s="368"/>
      <c r="N57" s="365"/>
      <c r="O57" s="500"/>
      <c r="P57" s="524"/>
      <c r="Q57" s="524"/>
      <c r="R57" s="524"/>
      <c r="S57" s="524"/>
      <c r="T57" s="497"/>
    </row>
    <row r="58" spans="1:20" x14ac:dyDescent="0.25">
      <c r="A58" s="371"/>
      <c r="B58" s="491"/>
      <c r="C58" s="374"/>
      <c r="D58" s="374"/>
      <c r="E58" s="377"/>
      <c r="F58" s="377"/>
      <c r="G58" s="377"/>
      <c r="H58" s="380"/>
      <c r="I58" s="383"/>
      <c r="J58" s="362"/>
      <c r="K58" s="365"/>
      <c r="L58" s="365"/>
      <c r="M58" s="368"/>
      <c r="N58" s="365"/>
      <c r="O58" s="500"/>
      <c r="P58" s="524"/>
      <c r="Q58" s="524"/>
      <c r="R58" s="524"/>
      <c r="S58" s="524"/>
      <c r="T58" s="497"/>
    </row>
    <row r="59" spans="1:20" ht="15.75" thickBot="1" x14ac:dyDescent="0.3">
      <c r="A59" s="372"/>
      <c r="B59" s="492"/>
      <c r="C59" s="375"/>
      <c r="D59" s="375"/>
      <c r="E59" s="378"/>
      <c r="F59" s="378"/>
      <c r="G59" s="378"/>
      <c r="H59" s="381"/>
      <c r="I59" s="384"/>
      <c r="J59" s="363"/>
      <c r="K59" s="366"/>
      <c r="L59" s="366"/>
      <c r="M59" s="369"/>
      <c r="N59" s="366"/>
      <c r="O59" s="501"/>
      <c r="P59" s="525"/>
      <c r="Q59" s="525"/>
      <c r="R59" s="525"/>
      <c r="S59" s="525"/>
      <c r="T59" s="498"/>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597" priority="669" operator="containsText" text="3- Moderado">
      <formula>NOT(ISERROR(SEARCH("3- Moderado",A7)))</formula>
    </cfRule>
    <cfRule type="containsText" dxfId="596" priority="670" operator="containsText" text="6- Moderado">
      <formula>NOT(ISERROR(SEARCH("6- Moderado",A7)))</formula>
    </cfRule>
    <cfRule type="containsText" dxfId="595" priority="671" operator="containsText" text="4- Moderado">
      <formula>NOT(ISERROR(SEARCH("4- Moderado",A7)))</formula>
    </cfRule>
    <cfRule type="containsText" dxfId="594" priority="672" operator="containsText" text="3- Bajo">
      <formula>NOT(ISERROR(SEARCH("3- Bajo",A7)))</formula>
    </cfRule>
    <cfRule type="containsText" dxfId="593" priority="673" operator="containsText" text="4- Bajo">
      <formula>NOT(ISERROR(SEARCH("4- Bajo",A7)))</formula>
    </cfRule>
    <cfRule type="containsText" dxfId="592" priority="674" operator="containsText" text="1- Bajo">
      <formula>NOT(ISERROR(SEARCH("1- Bajo",A7)))</formula>
    </cfRule>
  </conditionalFormatting>
  <conditionalFormatting sqref="H8:J8">
    <cfRule type="containsText" dxfId="591" priority="662" operator="containsText" text="3- Moderado">
      <formula>NOT(ISERROR(SEARCH("3- Moderado",H8)))</formula>
    </cfRule>
    <cfRule type="containsText" dxfId="590" priority="663" operator="containsText" text="6- Moderado">
      <formula>NOT(ISERROR(SEARCH("6- Moderado",H8)))</formula>
    </cfRule>
    <cfRule type="containsText" dxfId="589" priority="664" operator="containsText" text="4- Moderado">
      <formula>NOT(ISERROR(SEARCH("4- Moderado",H8)))</formula>
    </cfRule>
    <cfRule type="containsText" dxfId="588" priority="665" operator="containsText" text="3- Bajo">
      <formula>NOT(ISERROR(SEARCH("3- Bajo",H8)))</formula>
    </cfRule>
    <cfRule type="containsText" dxfId="587" priority="666" operator="containsText" text="4- Bajo">
      <formula>NOT(ISERROR(SEARCH("4- Bajo",H8)))</formula>
    </cfRule>
    <cfRule type="containsText" dxfId="586" priority="668" operator="containsText" text="1- Bajo">
      <formula>NOT(ISERROR(SEARCH("1- Bajo",H8)))</formula>
    </cfRule>
  </conditionalFormatting>
  <conditionalFormatting sqref="J8 J60:J1048576">
    <cfRule type="containsText" dxfId="585" priority="651" operator="containsText" text="25- Extremo">
      <formula>NOT(ISERROR(SEARCH("25- Extremo",J8)))</formula>
    </cfRule>
    <cfRule type="containsText" dxfId="584" priority="652" operator="containsText" text="20- Extremo">
      <formula>NOT(ISERROR(SEARCH("20- Extremo",J8)))</formula>
    </cfRule>
    <cfRule type="containsText" dxfId="583" priority="653" operator="containsText" text="15- Extremo">
      <formula>NOT(ISERROR(SEARCH("15- Extremo",J8)))</formula>
    </cfRule>
    <cfRule type="containsText" dxfId="582" priority="654" operator="containsText" text="10- Extremo">
      <formula>NOT(ISERROR(SEARCH("10- Extremo",J8)))</formula>
    </cfRule>
    <cfRule type="containsText" dxfId="581" priority="655" operator="containsText" text="5- Extremo">
      <formula>NOT(ISERROR(SEARCH("5- Extremo",J8)))</formula>
    </cfRule>
    <cfRule type="containsText" dxfId="580" priority="656" operator="containsText" text="12- Alto">
      <formula>NOT(ISERROR(SEARCH("12- Alto",J8)))</formula>
    </cfRule>
    <cfRule type="containsText" dxfId="579" priority="657" operator="containsText" text="10- Alto">
      <formula>NOT(ISERROR(SEARCH("10- Alto",J8)))</formula>
    </cfRule>
    <cfRule type="containsText" dxfId="578" priority="658" operator="containsText" text="9- Alto">
      <formula>NOT(ISERROR(SEARCH("9- Alto",J8)))</formula>
    </cfRule>
    <cfRule type="containsText" dxfId="577" priority="659" operator="containsText" text="8- Alto">
      <formula>NOT(ISERROR(SEARCH("8- Alto",J8)))</formula>
    </cfRule>
    <cfRule type="containsText" dxfId="576" priority="660" operator="containsText" text="5- Alto">
      <formula>NOT(ISERROR(SEARCH("5- Alto",J8)))</formula>
    </cfRule>
    <cfRule type="containsText" dxfId="575" priority="661" operator="containsText" text="4- Alto">
      <formula>NOT(ISERROR(SEARCH("4- Alto",J8)))</formula>
    </cfRule>
    <cfRule type="containsText" dxfId="574" priority="667" operator="containsText" text="2- Bajo">
      <formula>NOT(ISERROR(SEARCH("2- Bajo",J8)))</formula>
    </cfRule>
  </conditionalFormatting>
  <conditionalFormatting sqref="K10:L10 K15:L15 K20:L20">
    <cfRule type="containsText" dxfId="573" priority="645" operator="containsText" text="3- Moderado">
      <formula>NOT(ISERROR(SEARCH("3- Moderado",K10)))</formula>
    </cfRule>
    <cfRule type="containsText" dxfId="572" priority="646" operator="containsText" text="6- Moderado">
      <formula>NOT(ISERROR(SEARCH("6- Moderado",K10)))</formula>
    </cfRule>
    <cfRule type="containsText" dxfId="571" priority="647" operator="containsText" text="4- Moderado">
      <formula>NOT(ISERROR(SEARCH("4- Moderado",K10)))</formula>
    </cfRule>
    <cfRule type="containsText" dxfId="570" priority="648" operator="containsText" text="3- Bajo">
      <formula>NOT(ISERROR(SEARCH("3- Bajo",K10)))</formula>
    </cfRule>
    <cfRule type="containsText" dxfId="569" priority="649" operator="containsText" text="4- Bajo">
      <formula>NOT(ISERROR(SEARCH("4- Bajo",K10)))</formula>
    </cfRule>
    <cfRule type="containsText" dxfId="568" priority="650" operator="containsText" text="1- Bajo">
      <formula>NOT(ISERROR(SEARCH("1- Bajo",K10)))</formula>
    </cfRule>
  </conditionalFormatting>
  <conditionalFormatting sqref="H10:I10 H15:I15 H20:I20">
    <cfRule type="containsText" dxfId="567" priority="639" operator="containsText" text="3- Moderado">
      <formula>NOT(ISERROR(SEARCH("3- Moderado",H10)))</formula>
    </cfRule>
    <cfRule type="containsText" dxfId="566" priority="640" operator="containsText" text="6- Moderado">
      <formula>NOT(ISERROR(SEARCH("6- Moderado",H10)))</formula>
    </cfRule>
    <cfRule type="containsText" dxfId="565" priority="641" operator="containsText" text="4- Moderado">
      <formula>NOT(ISERROR(SEARCH("4- Moderado",H10)))</formula>
    </cfRule>
    <cfRule type="containsText" dxfId="564" priority="642" operator="containsText" text="3- Bajo">
      <formula>NOT(ISERROR(SEARCH("3- Bajo",H10)))</formula>
    </cfRule>
    <cfRule type="containsText" dxfId="563" priority="643" operator="containsText" text="4- Bajo">
      <formula>NOT(ISERROR(SEARCH("4- Bajo",H10)))</formula>
    </cfRule>
    <cfRule type="containsText" dxfId="562" priority="644" operator="containsText" text="1- Bajo">
      <formula>NOT(ISERROR(SEARCH("1- Bajo",H10)))</formula>
    </cfRule>
  </conditionalFormatting>
  <conditionalFormatting sqref="A10:E10 E15 A15:B15 B20 B25 B30 B35 B40 B45 B50 B55">
    <cfRule type="containsText" dxfId="561" priority="633" operator="containsText" text="3- Moderado">
      <formula>NOT(ISERROR(SEARCH("3- Moderado",A10)))</formula>
    </cfRule>
    <cfRule type="containsText" dxfId="560" priority="634" operator="containsText" text="6- Moderado">
      <formula>NOT(ISERROR(SEARCH("6- Moderado",A10)))</formula>
    </cfRule>
    <cfRule type="containsText" dxfId="559" priority="635" operator="containsText" text="4- Moderado">
      <formula>NOT(ISERROR(SEARCH("4- Moderado",A10)))</formula>
    </cfRule>
    <cfRule type="containsText" dxfId="558" priority="636" operator="containsText" text="3- Bajo">
      <formula>NOT(ISERROR(SEARCH("3- Bajo",A10)))</formula>
    </cfRule>
    <cfRule type="containsText" dxfId="557" priority="637" operator="containsText" text="4- Bajo">
      <formula>NOT(ISERROR(SEARCH("4- Bajo",A10)))</formula>
    </cfRule>
    <cfRule type="containsText" dxfId="556" priority="638" operator="containsText" text="1- Bajo">
      <formula>NOT(ISERROR(SEARCH("1- Bajo",A10)))</formula>
    </cfRule>
  </conditionalFormatting>
  <conditionalFormatting sqref="F10:G10 F15:G15">
    <cfRule type="containsText" dxfId="555" priority="627" operator="containsText" text="3- Moderado">
      <formula>NOT(ISERROR(SEARCH("3- Moderado",F10)))</formula>
    </cfRule>
    <cfRule type="containsText" dxfId="554" priority="628" operator="containsText" text="6- Moderado">
      <formula>NOT(ISERROR(SEARCH("6- Moderado",F10)))</formula>
    </cfRule>
    <cfRule type="containsText" dxfId="553" priority="629" operator="containsText" text="4- Moderado">
      <formula>NOT(ISERROR(SEARCH("4- Moderado",F10)))</formula>
    </cfRule>
    <cfRule type="containsText" dxfId="552" priority="630" operator="containsText" text="3- Bajo">
      <formula>NOT(ISERROR(SEARCH("3- Bajo",F10)))</formula>
    </cfRule>
    <cfRule type="containsText" dxfId="551" priority="631" operator="containsText" text="4- Bajo">
      <formula>NOT(ISERROR(SEARCH("4- Bajo",F10)))</formula>
    </cfRule>
    <cfRule type="containsText" dxfId="550" priority="632" operator="containsText" text="1- Bajo">
      <formula>NOT(ISERROR(SEARCH("1- Bajo",F10)))</formula>
    </cfRule>
  </conditionalFormatting>
  <conditionalFormatting sqref="K8">
    <cfRule type="containsText" dxfId="549" priority="621" operator="containsText" text="3- Moderado">
      <formula>NOT(ISERROR(SEARCH("3- Moderado",K8)))</formula>
    </cfRule>
    <cfRule type="containsText" dxfId="548" priority="622" operator="containsText" text="6- Moderado">
      <formula>NOT(ISERROR(SEARCH("6- Moderado",K8)))</formula>
    </cfRule>
    <cfRule type="containsText" dxfId="547" priority="623" operator="containsText" text="4- Moderado">
      <formula>NOT(ISERROR(SEARCH("4- Moderado",K8)))</formula>
    </cfRule>
    <cfRule type="containsText" dxfId="546" priority="624" operator="containsText" text="3- Bajo">
      <formula>NOT(ISERROR(SEARCH("3- Bajo",K8)))</formula>
    </cfRule>
    <cfRule type="containsText" dxfId="545" priority="625" operator="containsText" text="4- Bajo">
      <formula>NOT(ISERROR(SEARCH("4- Bajo",K8)))</formula>
    </cfRule>
    <cfRule type="containsText" dxfId="544" priority="626" operator="containsText" text="1- Bajo">
      <formula>NOT(ISERROR(SEARCH("1- Bajo",K8)))</formula>
    </cfRule>
  </conditionalFormatting>
  <conditionalFormatting sqref="L8">
    <cfRule type="containsText" dxfId="543" priority="615" operator="containsText" text="3- Moderado">
      <formula>NOT(ISERROR(SEARCH("3- Moderado",L8)))</formula>
    </cfRule>
    <cfRule type="containsText" dxfId="542" priority="616" operator="containsText" text="6- Moderado">
      <formula>NOT(ISERROR(SEARCH("6- Moderado",L8)))</formula>
    </cfRule>
    <cfRule type="containsText" dxfId="541" priority="617" operator="containsText" text="4- Moderado">
      <formula>NOT(ISERROR(SEARCH("4- Moderado",L8)))</formula>
    </cfRule>
    <cfRule type="containsText" dxfId="540" priority="618" operator="containsText" text="3- Bajo">
      <formula>NOT(ISERROR(SEARCH("3- Bajo",L8)))</formula>
    </cfRule>
    <cfRule type="containsText" dxfId="539" priority="619" operator="containsText" text="4- Bajo">
      <formula>NOT(ISERROR(SEARCH("4- Bajo",L8)))</formula>
    </cfRule>
    <cfRule type="containsText" dxfId="538" priority="620" operator="containsText" text="1- Bajo">
      <formula>NOT(ISERROR(SEARCH("1- Bajo",L8)))</formula>
    </cfRule>
  </conditionalFormatting>
  <conditionalFormatting sqref="M8">
    <cfRule type="containsText" dxfId="537" priority="609" operator="containsText" text="3- Moderado">
      <formula>NOT(ISERROR(SEARCH("3- Moderado",M8)))</formula>
    </cfRule>
    <cfRule type="containsText" dxfId="536" priority="610" operator="containsText" text="6- Moderado">
      <formula>NOT(ISERROR(SEARCH("6- Moderado",M8)))</formula>
    </cfRule>
    <cfRule type="containsText" dxfId="535" priority="611" operator="containsText" text="4- Moderado">
      <formula>NOT(ISERROR(SEARCH("4- Moderado",M8)))</formula>
    </cfRule>
    <cfRule type="containsText" dxfId="534" priority="612" operator="containsText" text="3- Bajo">
      <formula>NOT(ISERROR(SEARCH("3- Bajo",M8)))</formula>
    </cfRule>
    <cfRule type="containsText" dxfId="533" priority="613" operator="containsText" text="4- Bajo">
      <formula>NOT(ISERROR(SEARCH("4- Bajo",M8)))</formula>
    </cfRule>
    <cfRule type="containsText" dxfId="532" priority="614" operator="containsText" text="1- Bajo">
      <formula>NOT(ISERROR(SEARCH("1- Bajo",M8)))</formula>
    </cfRule>
  </conditionalFormatting>
  <conditionalFormatting sqref="J10:J24">
    <cfRule type="containsText" dxfId="531" priority="604" operator="containsText" text="Bajo">
      <formula>NOT(ISERROR(SEARCH("Bajo",J10)))</formula>
    </cfRule>
    <cfRule type="containsText" dxfId="530" priority="605" operator="containsText" text="Moderado">
      <formula>NOT(ISERROR(SEARCH("Moderado",J10)))</formula>
    </cfRule>
    <cfRule type="containsText" dxfId="529" priority="606" operator="containsText" text="Alto">
      <formula>NOT(ISERROR(SEARCH("Alto",J10)))</formula>
    </cfRule>
    <cfRule type="containsText" dxfId="528" priority="607" operator="containsText" text="Extremo">
      <formula>NOT(ISERROR(SEARCH("Extremo",J10)))</formula>
    </cfRule>
    <cfRule type="colorScale" priority="608">
      <colorScale>
        <cfvo type="min"/>
        <cfvo type="max"/>
        <color rgb="FFFF7128"/>
        <color rgb="FFFFEF9C"/>
      </colorScale>
    </cfRule>
  </conditionalFormatting>
  <conditionalFormatting sqref="M10:M24">
    <cfRule type="containsText" dxfId="527" priority="579" operator="containsText" text="Moderado">
      <formula>NOT(ISERROR(SEARCH("Moderado",M10)))</formula>
    </cfRule>
    <cfRule type="containsText" dxfId="526" priority="599" operator="containsText" text="Bajo">
      <formula>NOT(ISERROR(SEARCH("Bajo",M10)))</formula>
    </cfRule>
    <cfRule type="containsText" dxfId="525" priority="600" operator="containsText" text="Moderado">
      <formula>NOT(ISERROR(SEARCH("Moderado",M10)))</formula>
    </cfRule>
    <cfRule type="containsText" dxfId="524" priority="601" operator="containsText" text="Alto">
      <formula>NOT(ISERROR(SEARCH("Alto",M10)))</formula>
    </cfRule>
    <cfRule type="containsText" dxfId="523" priority="602" operator="containsText" text="Extremo">
      <formula>NOT(ISERROR(SEARCH("Extremo",M10)))</formula>
    </cfRule>
    <cfRule type="colorScale" priority="603">
      <colorScale>
        <cfvo type="min"/>
        <cfvo type="max"/>
        <color rgb="FFFF7128"/>
        <color rgb="FFFFEF9C"/>
      </colorScale>
    </cfRule>
  </conditionalFormatting>
  <conditionalFormatting sqref="N10 N15 N20">
    <cfRule type="containsText" dxfId="522" priority="593" operator="containsText" text="3- Moderado">
      <formula>NOT(ISERROR(SEARCH("3- Moderado",N10)))</formula>
    </cfRule>
    <cfRule type="containsText" dxfId="521" priority="594" operator="containsText" text="6- Moderado">
      <formula>NOT(ISERROR(SEARCH("6- Moderado",N10)))</formula>
    </cfRule>
    <cfRule type="containsText" dxfId="520" priority="595" operator="containsText" text="4- Moderado">
      <formula>NOT(ISERROR(SEARCH("4- Moderado",N10)))</formula>
    </cfRule>
    <cfRule type="containsText" dxfId="519" priority="596" operator="containsText" text="3- Bajo">
      <formula>NOT(ISERROR(SEARCH("3- Bajo",N10)))</formula>
    </cfRule>
    <cfRule type="containsText" dxfId="518" priority="597" operator="containsText" text="4- Bajo">
      <formula>NOT(ISERROR(SEARCH("4- Bajo",N10)))</formula>
    </cfRule>
    <cfRule type="containsText" dxfId="517" priority="598" operator="containsText" text="1- Bajo">
      <formula>NOT(ISERROR(SEARCH("1- Bajo",N10)))</formula>
    </cfRule>
  </conditionalFormatting>
  <conditionalFormatting sqref="H10:H24">
    <cfRule type="containsText" dxfId="516" priority="580" operator="containsText" text="Muy Alta">
      <formula>NOT(ISERROR(SEARCH("Muy Alta",H10)))</formula>
    </cfRule>
    <cfRule type="containsText" dxfId="515" priority="581" operator="containsText" text="Alta">
      <formula>NOT(ISERROR(SEARCH("Alta",H10)))</formula>
    </cfRule>
    <cfRule type="containsText" dxfId="514" priority="582" operator="containsText" text="Muy Alta">
      <formula>NOT(ISERROR(SEARCH("Muy Alta",H10)))</formula>
    </cfRule>
    <cfRule type="containsText" dxfId="513" priority="587" operator="containsText" text="Muy Baja">
      <formula>NOT(ISERROR(SEARCH("Muy Baja",H10)))</formula>
    </cfRule>
    <cfRule type="containsText" dxfId="512" priority="588" operator="containsText" text="Baja">
      <formula>NOT(ISERROR(SEARCH("Baja",H10)))</formula>
    </cfRule>
    <cfRule type="containsText" dxfId="511" priority="589" operator="containsText" text="Media">
      <formula>NOT(ISERROR(SEARCH("Media",H10)))</formula>
    </cfRule>
    <cfRule type="containsText" dxfId="510" priority="590" operator="containsText" text="Alta">
      <formula>NOT(ISERROR(SEARCH("Alta",H10)))</formula>
    </cfRule>
    <cfRule type="containsText" dxfId="509" priority="592" operator="containsText" text="Muy Alta">
      <formula>NOT(ISERROR(SEARCH("Muy Alta",H10)))</formula>
    </cfRule>
  </conditionalFormatting>
  <conditionalFormatting sqref="I10:I24">
    <cfRule type="containsText" dxfId="508" priority="583" operator="containsText" text="Catastrófico">
      <formula>NOT(ISERROR(SEARCH("Catastrófico",I10)))</formula>
    </cfRule>
    <cfRule type="containsText" dxfId="507" priority="584" operator="containsText" text="Mayor">
      <formula>NOT(ISERROR(SEARCH("Mayor",I10)))</formula>
    </cfRule>
    <cfRule type="containsText" dxfId="506" priority="585" operator="containsText" text="Menor">
      <formula>NOT(ISERROR(SEARCH("Menor",I10)))</formula>
    </cfRule>
    <cfRule type="containsText" dxfId="505" priority="586" operator="containsText" text="Leve">
      <formula>NOT(ISERROR(SEARCH("Leve",I10)))</formula>
    </cfRule>
    <cfRule type="containsText" dxfId="504" priority="591" operator="containsText" text="Moderado">
      <formula>NOT(ISERROR(SEARCH("Moderado",I10)))</formula>
    </cfRule>
  </conditionalFormatting>
  <conditionalFormatting sqref="K10:K24">
    <cfRule type="containsText" dxfId="503" priority="578" operator="containsText" text="Media">
      <formula>NOT(ISERROR(SEARCH("Media",K10)))</formula>
    </cfRule>
  </conditionalFormatting>
  <conditionalFormatting sqref="L10:L24">
    <cfRule type="containsText" dxfId="502" priority="577" operator="containsText" text="Moderado">
      <formula>NOT(ISERROR(SEARCH("Moderado",L10)))</formula>
    </cfRule>
  </conditionalFormatting>
  <conditionalFormatting sqref="C15">
    <cfRule type="containsText" dxfId="501" priority="571" operator="containsText" text="3- Moderado">
      <formula>NOT(ISERROR(SEARCH("3- Moderado",C15)))</formula>
    </cfRule>
    <cfRule type="containsText" dxfId="500" priority="572" operator="containsText" text="6- Moderado">
      <formula>NOT(ISERROR(SEARCH("6- Moderado",C15)))</formula>
    </cfRule>
    <cfRule type="containsText" dxfId="499" priority="573" operator="containsText" text="4- Moderado">
      <formula>NOT(ISERROR(SEARCH("4- Moderado",C15)))</formula>
    </cfRule>
    <cfRule type="containsText" dxfId="498" priority="574" operator="containsText" text="3- Bajo">
      <formula>NOT(ISERROR(SEARCH("3- Bajo",C15)))</formula>
    </cfRule>
    <cfRule type="containsText" dxfId="497" priority="575" operator="containsText" text="4- Bajo">
      <formula>NOT(ISERROR(SEARCH("4- Bajo",C15)))</formula>
    </cfRule>
    <cfRule type="containsText" dxfId="496" priority="576" operator="containsText" text="1- Bajo">
      <formula>NOT(ISERROR(SEARCH("1- Bajo",C15)))</formula>
    </cfRule>
  </conditionalFormatting>
  <conditionalFormatting sqref="D15">
    <cfRule type="containsText" dxfId="495" priority="565" operator="containsText" text="3- Moderado">
      <formula>NOT(ISERROR(SEARCH("3- Moderado",D15)))</formula>
    </cfRule>
    <cfRule type="containsText" dxfId="494" priority="566" operator="containsText" text="6- Moderado">
      <formula>NOT(ISERROR(SEARCH("6- Moderado",D15)))</formula>
    </cfRule>
    <cfRule type="containsText" dxfId="493" priority="567" operator="containsText" text="4- Moderado">
      <formula>NOT(ISERROR(SEARCH("4- Moderado",D15)))</formula>
    </cfRule>
    <cfRule type="containsText" dxfId="492" priority="568" operator="containsText" text="3- Bajo">
      <formula>NOT(ISERROR(SEARCH("3- Bajo",D15)))</formula>
    </cfRule>
    <cfRule type="containsText" dxfId="491" priority="569" operator="containsText" text="4- Bajo">
      <formula>NOT(ISERROR(SEARCH("4- Bajo",D15)))</formula>
    </cfRule>
    <cfRule type="containsText" dxfId="490" priority="570" operator="containsText" text="1- Bajo">
      <formula>NOT(ISERROR(SEARCH("1- Bajo",D15)))</formula>
    </cfRule>
  </conditionalFormatting>
  <conditionalFormatting sqref="J10:J24">
    <cfRule type="containsText" dxfId="489" priority="564" operator="containsText" text="Moderado">
      <formula>NOT(ISERROR(SEARCH("Moderado",J10)))</formula>
    </cfRule>
  </conditionalFormatting>
  <conditionalFormatting sqref="J10:J24">
    <cfRule type="containsText" dxfId="488" priority="562" operator="containsText" text="Bajo">
      <formula>NOT(ISERROR(SEARCH("Bajo",J10)))</formula>
    </cfRule>
    <cfRule type="containsText" dxfId="487" priority="563" operator="containsText" text="Extremo">
      <formula>NOT(ISERROR(SEARCH("Extremo",J10)))</formula>
    </cfRule>
  </conditionalFormatting>
  <conditionalFormatting sqref="K10:K24">
    <cfRule type="containsText" dxfId="486" priority="560" operator="containsText" text="Baja">
      <formula>NOT(ISERROR(SEARCH("Baja",K10)))</formula>
    </cfRule>
    <cfRule type="containsText" dxfId="485" priority="561" operator="containsText" text="Muy Baja">
      <formula>NOT(ISERROR(SEARCH("Muy Baja",K10)))</formula>
    </cfRule>
  </conditionalFormatting>
  <conditionalFormatting sqref="K10:K24">
    <cfRule type="containsText" dxfId="484" priority="558" operator="containsText" text="Muy Alta">
      <formula>NOT(ISERROR(SEARCH("Muy Alta",K10)))</formula>
    </cfRule>
    <cfRule type="containsText" dxfId="483" priority="559" operator="containsText" text="Alta">
      <formula>NOT(ISERROR(SEARCH("Alta",K10)))</formula>
    </cfRule>
  </conditionalFormatting>
  <conditionalFormatting sqref="L10:L24">
    <cfRule type="containsText" dxfId="482" priority="554" operator="containsText" text="Catastrófico">
      <formula>NOT(ISERROR(SEARCH("Catastrófico",L10)))</formula>
    </cfRule>
    <cfRule type="containsText" dxfId="481" priority="555" operator="containsText" text="Mayor">
      <formula>NOT(ISERROR(SEARCH("Mayor",L10)))</formula>
    </cfRule>
    <cfRule type="containsText" dxfId="480" priority="556" operator="containsText" text="Menor">
      <formula>NOT(ISERROR(SEARCH("Menor",L10)))</formula>
    </cfRule>
    <cfRule type="containsText" dxfId="479" priority="557" operator="containsText" text="Leve">
      <formula>NOT(ISERROR(SEARCH("Leve",L10)))</formula>
    </cfRule>
  </conditionalFormatting>
  <conditionalFormatting sqref="A20 E20">
    <cfRule type="containsText" dxfId="478" priority="548" operator="containsText" text="3- Moderado">
      <formula>NOT(ISERROR(SEARCH("3- Moderado",A20)))</formula>
    </cfRule>
    <cfRule type="containsText" dxfId="477" priority="549" operator="containsText" text="6- Moderado">
      <formula>NOT(ISERROR(SEARCH("6- Moderado",A20)))</formula>
    </cfRule>
    <cfRule type="containsText" dxfId="476" priority="550" operator="containsText" text="4- Moderado">
      <formula>NOT(ISERROR(SEARCH("4- Moderado",A20)))</formula>
    </cfRule>
    <cfRule type="containsText" dxfId="475" priority="551" operator="containsText" text="3- Bajo">
      <formula>NOT(ISERROR(SEARCH("3- Bajo",A20)))</formula>
    </cfRule>
    <cfRule type="containsText" dxfId="474" priority="552" operator="containsText" text="4- Bajo">
      <formula>NOT(ISERROR(SEARCH("4- Bajo",A20)))</formula>
    </cfRule>
    <cfRule type="containsText" dxfId="473" priority="553" operator="containsText" text="1- Bajo">
      <formula>NOT(ISERROR(SEARCH("1- Bajo",A20)))</formula>
    </cfRule>
  </conditionalFormatting>
  <conditionalFormatting sqref="F20:G20">
    <cfRule type="containsText" dxfId="472" priority="542" operator="containsText" text="3- Moderado">
      <formula>NOT(ISERROR(SEARCH("3- Moderado",F20)))</formula>
    </cfRule>
    <cfRule type="containsText" dxfId="471" priority="543" operator="containsText" text="6- Moderado">
      <formula>NOT(ISERROR(SEARCH("6- Moderado",F20)))</formula>
    </cfRule>
    <cfRule type="containsText" dxfId="470" priority="544" operator="containsText" text="4- Moderado">
      <formula>NOT(ISERROR(SEARCH("4- Moderado",F20)))</formula>
    </cfRule>
    <cfRule type="containsText" dxfId="469" priority="545" operator="containsText" text="3- Bajo">
      <formula>NOT(ISERROR(SEARCH("3- Bajo",F20)))</formula>
    </cfRule>
    <cfRule type="containsText" dxfId="468" priority="546" operator="containsText" text="4- Bajo">
      <formula>NOT(ISERROR(SEARCH("4- Bajo",F20)))</formula>
    </cfRule>
    <cfRule type="containsText" dxfId="467" priority="547" operator="containsText" text="1- Bajo">
      <formula>NOT(ISERROR(SEARCH("1- Bajo",F20)))</formula>
    </cfRule>
  </conditionalFormatting>
  <conditionalFormatting sqref="C20">
    <cfRule type="containsText" dxfId="466" priority="536" operator="containsText" text="3- Moderado">
      <formula>NOT(ISERROR(SEARCH("3- Moderado",C20)))</formula>
    </cfRule>
    <cfRule type="containsText" dxfId="465" priority="537" operator="containsText" text="6- Moderado">
      <formula>NOT(ISERROR(SEARCH("6- Moderado",C20)))</formula>
    </cfRule>
    <cfRule type="containsText" dxfId="464" priority="538" operator="containsText" text="4- Moderado">
      <formula>NOT(ISERROR(SEARCH("4- Moderado",C20)))</formula>
    </cfRule>
    <cfRule type="containsText" dxfId="463" priority="539" operator="containsText" text="3- Bajo">
      <formula>NOT(ISERROR(SEARCH("3- Bajo",C20)))</formula>
    </cfRule>
    <cfRule type="containsText" dxfId="462" priority="540" operator="containsText" text="4- Bajo">
      <formula>NOT(ISERROR(SEARCH("4- Bajo",C20)))</formula>
    </cfRule>
    <cfRule type="containsText" dxfId="461" priority="541" operator="containsText" text="1- Bajo">
      <formula>NOT(ISERROR(SEARCH("1- Bajo",C20)))</formula>
    </cfRule>
  </conditionalFormatting>
  <conditionalFormatting sqref="D20">
    <cfRule type="containsText" dxfId="460" priority="530" operator="containsText" text="3- Moderado">
      <formula>NOT(ISERROR(SEARCH("3- Moderado",D20)))</formula>
    </cfRule>
    <cfRule type="containsText" dxfId="459" priority="531" operator="containsText" text="6- Moderado">
      <formula>NOT(ISERROR(SEARCH("6- Moderado",D20)))</formula>
    </cfRule>
    <cfRule type="containsText" dxfId="458" priority="532" operator="containsText" text="4- Moderado">
      <formula>NOT(ISERROR(SEARCH("4- Moderado",D20)))</formula>
    </cfRule>
    <cfRule type="containsText" dxfId="457" priority="533" operator="containsText" text="3- Bajo">
      <formula>NOT(ISERROR(SEARCH("3- Bajo",D20)))</formula>
    </cfRule>
    <cfRule type="containsText" dxfId="456" priority="534" operator="containsText" text="4- Bajo">
      <formula>NOT(ISERROR(SEARCH("4- Bajo",D20)))</formula>
    </cfRule>
    <cfRule type="containsText" dxfId="455" priority="535" operator="containsText" text="1- Bajo">
      <formula>NOT(ISERROR(SEARCH("1- Bajo",D20)))</formula>
    </cfRule>
  </conditionalFormatting>
  <conditionalFormatting sqref="K25:L25">
    <cfRule type="containsText" dxfId="454" priority="524" operator="containsText" text="3- Moderado">
      <formula>NOT(ISERROR(SEARCH("3- Moderado",K25)))</formula>
    </cfRule>
    <cfRule type="containsText" dxfId="453" priority="525" operator="containsText" text="6- Moderado">
      <formula>NOT(ISERROR(SEARCH("6- Moderado",K25)))</formula>
    </cfRule>
    <cfRule type="containsText" dxfId="452" priority="526" operator="containsText" text="4- Moderado">
      <formula>NOT(ISERROR(SEARCH("4- Moderado",K25)))</formula>
    </cfRule>
    <cfRule type="containsText" dxfId="451" priority="527" operator="containsText" text="3- Bajo">
      <formula>NOT(ISERROR(SEARCH("3- Bajo",K25)))</formula>
    </cfRule>
    <cfRule type="containsText" dxfId="450" priority="528" operator="containsText" text="4- Bajo">
      <formula>NOT(ISERROR(SEARCH("4- Bajo",K25)))</formula>
    </cfRule>
    <cfRule type="containsText" dxfId="449" priority="529" operator="containsText" text="1- Bajo">
      <formula>NOT(ISERROR(SEARCH("1- Bajo",K25)))</formula>
    </cfRule>
  </conditionalFormatting>
  <conditionalFormatting sqref="H25:I25">
    <cfRule type="containsText" dxfId="448" priority="518" operator="containsText" text="3- Moderado">
      <formula>NOT(ISERROR(SEARCH("3- Moderado",H25)))</formula>
    </cfRule>
    <cfRule type="containsText" dxfId="447" priority="519" operator="containsText" text="6- Moderado">
      <formula>NOT(ISERROR(SEARCH("6- Moderado",H25)))</formula>
    </cfRule>
    <cfRule type="containsText" dxfId="446" priority="520" operator="containsText" text="4- Moderado">
      <formula>NOT(ISERROR(SEARCH("4- Moderado",H25)))</formula>
    </cfRule>
    <cfRule type="containsText" dxfId="445" priority="521" operator="containsText" text="3- Bajo">
      <formula>NOT(ISERROR(SEARCH("3- Bajo",H25)))</formula>
    </cfRule>
    <cfRule type="containsText" dxfId="444" priority="522" operator="containsText" text="4- Bajo">
      <formula>NOT(ISERROR(SEARCH("4- Bajo",H25)))</formula>
    </cfRule>
    <cfRule type="containsText" dxfId="443" priority="523" operator="containsText" text="1- Bajo">
      <formula>NOT(ISERROR(SEARCH("1- Bajo",H25)))</formula>
    </cfRule>
  </conditionalFormatting>
  <conditionalFormatting sqref="A25 C25:E25">
    <cfRule type="containsText" dxfId="442" priority="512" operator="containsText" text="3- Moderado">
      <formula>NOT(ISERROR(SEARCH("3- Moderado",A25)))</formula>
    </cfRule>
    <cfRule type="containsText" dxfId="441" priority="513" operator="containsText" text="6- Moderado">
      <formula>NOT(ISERROR(SEARCH("6- Moderado",A25)))</formula>
    </cfRule>
    <cfRule type="containsText" dxfId="440" priority="514" operator="containsText" text="4- Moderado">
      <formula>NOT(ISERROR(SEARCH("4- Moderado",A25)))</formula>
    </cfRule>
    <cfRule type="containsText" dxfId="439" priority="515" operator="containsText" text="3- Bajo">
      <formula>NOT(ISERROR(SEARCH("3- Bajo",A25)))</formula>
    </cfRule>
    <cfRule type="containsText" dxfId="438" priority="516" operator="containsText" text="4- Bajo">
      <formula>NOT(ISERROR(SEARCH("4- Bajo",A25)))</formula>
    </cfRule>
    <cfRule type="containsText" dxfId="437" priority="517" operator="containsText" text="1- Bajo">
      <formula>NOT(ISERROR(SEARCH("1- Bajo",A25)))</formula>
    </cfRule>
  </conditionalFormatting>
  <conditionalFormatting sqref="F25:G25">
    <cfRule type="containsText" dxfId="436" priority="506" operator="containsText" text="3- Moderado">
      <formula>NOT(ISERROR(SEARCH("3- Moderado",F25)))</formula>
    </cfRule>
    <cfRule type="containsText" dxfId="435" priority="507" operator="containsText" text="6- Moderado">
      <formula>NOT(ISERROR(SEARCH("6- Moderado",F25)))</formula>
    </cfRule>
    <cfRule type="containsText" dxfId="434" priority="508" operator="containsText" text="4- Moderado">
      <formula>NOT(ISERROR(SEARCH("4- Moderado",F25)))</formula>
    </cfRule>
    <cfRule type="containsText" dxfId="433" priority="509" operator="containsText" text="3- Bajo">
      <formula>NOT(ISERROR(SEARCH("3- Bajo",F25)))</formula>
    </cfRule>
    <cfRule type="containsText" dxfId="432" priority="510" operator="containsText" text="4- Bajo">
      <formula>NOT(ISERROR(SEARCH("4- Bajo",F25)))</formula>
    </cfRule>
    <cfRule type="containsText" dxfId="431" priority="511" operator="containsText" text="1- Bajo">
      <formula>NOT(ISERROR(SEARCH("1- Bajo",F25)))</formula>
    </cfRule>
  </conditionalFormatting>
  <conditionalFormatting sqref="J25:J29">
    <cfRule type="containsText" dxfId="430" priority="501" operator="containsText" text="Bajo">
      <formula>NOT(ISERROR(SEARCH("Bajo",J25)))</formula>
    </cfRule>
    <cfRule type="containsText" dxfId="429" priority="502" operator="containsText" text="Moderado">
      <formula>NOT(ISERROR(SEARCH("Moderado",J25)))</formula>
    </cfRule>
    <cfRule type="containsText" dxfId="428" priority="503" operator="containsText" text="Alto">
      <formula>NOT(ISERROR(SEARCH("Alto",J25)))</formula>
    </cfRule>
    <cfRule type="containsText" dxfId="427" priority="504" operator="containsText" text="Extremo">
      <formula>NOT(ISERROR(SEARCH("Extremo",J25)))</formula>
    </cfRule>
    <cfRule type="colorScale" priority="505">
      <colorScale>
        <cfvo type="min"/>
        <cfvo type="max"/>
        <color rgb="FFFF7128"/>
        <color rgb="FFFFEF9C"/>
      </colorScale>
    </cfRule>
  </conditionalFormatting>
  <conditionalFormatting sqref="M25:M29">
    <cfRule type="containsText" dxfId="426" priority="476" operator="containsText" text="Moderado">
      <formula>NOT(ISERROR(SEARCH("Moderado",M25)))</formula>
    </cfRule>
    <cfRule type="containsText" dxfId="425" priority="496" operator="containsText" text="Bajo">
      <formula>NOT(ISERROR(SEARCH("Bajo",M25)))</formula>
    </cfRule>
    <cfRule type="containsText" dxfId="424" priority="497" operator="containsText" text="Moderado">
      <formula>NOT(ISERROR(SEARCH("Moderado",M25)))</formula>
    </cfRule>
    <cfRule type="containsText" dxfId="423" priority="498" operator="containsText" text="Alto">
      <formula>NOT(ISERROR(SEARCH("Alto",M25)))</formula>
    </cfRule>
    <cfRule type="containsText" dxfId="422" priority="499" operator="containsText" text="Extremo">
      <formula>NOT(ISERROR(SEARCH("Extremo",M25)))</formula>
    </cfRule>
    <cfRule type="colorScale" priority="500">
      <colorScale>
        <cfvo type="min"/>
        <cfvo type="max"/>
        <color rgb="FFFF7128"/>
        <color rgb="FFFFEF9C"/>
      </colorScale>
    </cfRule>
  </conditionalFormatting>
  <conditionalFormatting sqref="N25">
    <cfRule type="containsText" dxfId="421" priority="490" operator="containsText" text="3- Moderado">
      <formula>NOT(ISERROR(SEARCH("3- Moderado",N25)))</formula>
    </cfRule>
    <cfRule type="containsText" dxfId="420" priority="491" operator="containsText" text="6- Moderado">
      <formula>NOT(ISERROR(SEARCH("6- Moderado",N25)))</formula>
    </cfRule>
    <cfRule type="containsText" dxfId="419" priority="492" operator="containsText" text="4- Moderado">
      <formula>NOT(ISERROR(SEARCH("4- Moderado",N25)))</formula>
    </cfRule>
    <cfRule type="containsText" dxfId="418" priority="493" operator="containsText" text="3- Bajo">
      <formula>NOT(ISERROR(SEARCH("3- Bajo",N25)))</formula>
    </cfRule>
    <cfRule type="containsText" dxfId="417" priority="494" operator="containsText" text="4- Bajo">
      <formula>NOT(ISERROR(SEARCH("4- Bajo",N25)))</formula>
    </cfRule>
    <cfRule type="containsText" dxfId="416" priority="495" operator="containsText" text="1- Bajo">
      <formula>NOT(ISERROR(SEARCH("1- Bajo",N25)))</formula>
    </cfRule>
  </conditionalFormatting>
  <conditionalFormatting sqref="H25:H29">
    <cfRule type="containsText" dxfId="415" priority="477" operator="containsText" text="Muy Alta">
      <formula>NOT(ISERROR(SEARCH("Muy Alta",H25)))</formula>
    </cfRule>
    <cfRule type="containsText" dxfId="414" priority="478" operator="containsText" text="Alta">
      <formula>NOT(ISERROR(SEARCH("Alta",H25)))</formula>
    </cfRule>
    <cfRule type="containsText" dxfId="413" priority="479" operator="containsText" text="Muy Alta">
      <formula>NOT(ISERROR(SEARCH("Muy Alta",H25)))</formula>
    </cfRule>
    <cfRule type="containsText" dxfId="412" priority="484" operator="containsText" text="Muy Baja">
      <formula>NOT(ISERROR(SEARCH("Muy Baja",H25)))</formula>
    </cfRule>
    <cfRule type="containsText" dxfId="411" priority="485" operator="containsText" text="Baja">
      <formula>NOT(ISERROR(SEARCH("Baja",H25)))</formula>
    </cfRule>
    <cfRule type="containsText" dxfId="410" priority="486" operator="containsText" text="Media">
      <formula>NOT(ISERROR(SEARCH("Media",H25)))</formula>
    </cfRule>
    <cfRule type="containsText" dxfId="409" priority="487" operator="containsText" text="Alta">
      <formula>NOT(ISERROR(SEARCH("Alta",H25)))</formula>
    </cfRule>
    <cfRule type="containsText" dxfId="408" priority="489" operator="containsText" text="Muy Alta">
      <formula>NOT(ISERROR(SEARCH("Muy Alta",H25)))</formula>
    </cfRule>
  </conditionalFormatting>
  <conditionalFormatting sqref="I25:I29">
    <cfRule type="containsText" dxfId="407" priority="480" operator="containsText" text="Catastrófico">
      <formula>NOT(ISERROR(SEARCH("Catastrófico",I25)))</formula>
    </cfRule>
    <cfRule type="containsText" dxfId="406" priority="481" operator="containsText" text="Mayor">
      <formula>NOT(ISERROR(SEARCH("Mayor",I25)))</formula>
    </cfRule>
    <cfRule type="containsText" dxfId="405" priority="482" operator="containsText" text="Menor">
      <formula>NOT(ISERROR(SEARCH("Menor",I25)))</formula>
    </cfRule>
    <cfRule type="containsText" dxfId="404" priority="483" operator="containsText" text="Leve">
      <formula>NOT(ISERROR(SEARCH("Leve",I25)))</formula>
    </cfRule>
    <cfRule type="containsText" dxfId="403" priority="488" operator="containsText" text="Moderado">
      <formula>NOT(ISERROR(SEARCH("Moderado",I25)))</formula>
    </cfRule>
  </conditionalFormatting>
  <conditionalFormatting sqref="K25:K29">
    <cfRule type="containsText" dxfId="402" priority="475" operator="containsText" text="Media">
      <formula>NOT(ISERROR(SEARCH("Media",K25)))</formula>
    </cfRule>
  </conditionalFormatting>
  <conditionalFormatting sqref="L25:L29">
    <cfRule type="containsText" dxfId="401" priority="474" operator="containsText" text="Moderado">
      <formula>NOT(ISERROR(SEARCH("Moderado",L25)))</formula>
    </cfRule>
  </conditionalFormatting>
  <conditionalFormatting sqref="J25:J29">
    <cfRule type="containsText" dxfId="400" priority="473" operator="containsText" text="Moderado">
      <formula>NOT(ISERROR(SEARCH("Moderado",J25)))</formula>
    </cfRule>
  </conditionalFormatting>
  <conditionalFormatting sqref="J25:J29">
    <cfRule type="containsText" dxfId="399" priority="471" operator="containsText" text="Bajo">
      <formula>NOT(ISERROR(SEARCH("Bajo",J25)))</formula>
    </cfRule>
    <cfRule type="containsText" dxfId="398" priority="472" operator="containsText" text="Extremo">
      <formula>NOT(ISERROR(SEARCH("Extremo",J25)))</formula>
    </cfRule>
  </conditionalFormatting>
  <conditionalFormatting sqref="K25:K29">
    <cfRule type="containsText" dxfId="397" priority="469" operator="containsText" text="Baja">
      <formula>NOT(ISERROR(SEARCH("Baja",K25)))</formula>
    </cfRule>
    <cfRule type="containsText" dxfId="396" priority="470" operator="containsText" text="Muy Baja">
      <formula>NOT(ISERROR(SEARCH("Muy Baja",K25)))</formula>
    </cfRule>
  </conditionalFormatting>
  <conditionalFormatting sqref="K25:K29">
    <cfRule type="containsText" dxfId="395" priority="467" operator="containsText" text="Muy Alta">
      <formula>NOT(ISERROR(SEARCH("Muy Alta",K25)))</formula>
    </cfRule>
    <cfRule type="containsText" dxfId="394" priority="468" operator="containsText" text="Alta">
      <formula>NOT(ISERROR(SEARCH("Alta",K25)))</formula>
    </cfRule>
  </conditionalFormatting>
  <conditionalFormatting sqref="L25:L29">
    <cfRule type="containsText" dxfId="393" priority="463" operator="containsText" text="Catastrófico">
      <formula>NOT(ISERROR(SEARCH("Catastrófico",L25)))</formula>
    </cfRule>
    <cfRule type="containsText" dxfId="392" priority="464" operator="containsText" text="Mayor">
      <formula>NOT(ISERROR(SEARCH("Mayor",L25)))</formula>
    </cfRule>
    <cfRule type="containsText" dxfId="391" priority="465" operator="containsText" text="Menor">
      <formula>NOT(ISERROR(SEARCH("Menor",L25)))</formula>
    </cfRule>
    <cfRule type="containsText" dxfId="390" priority="466" operator="containsText" text="Leve">
      <formula>NOT(ISERROR(SEARCH("Leve",L25)))</formula>
    </cfRule>
  </conditionalFormatting>
  <conditionalFormatting sqref="K30:L30">
    <cfRule type="containsText" dxfId="389" priority="457" operator="containsText" text="3- Moderado">
      <formula>NOT(ISERROR(SEARCH("3- Moderado",K30)))</formula>
    </cfRule>
    <cfRule type="containsText" dxfId="388" priority="458" operator="containsText" text="6- Moderado">
      <formula>NOT(ISERROR(SEARCH("6- Moderado",K30)))</formula>
    </cfRule>
    <cfRule type="containsText" dxfId="387" priority="459" operator="containsText" text="4- Moderado">
      <formula>NOT(ISERROR(SEARCH("4- Moderado",K30)))</formula>
    </cfRule>
    <cfRule type="containsText" dxfId="386" priority="460" operator="containsText" text="3- Bajo">
      <formula>NOT(ISERROR(SEARCH("3- Bajo",K30)))</formula>
    </cfRule>
    <cfRule type="containsText" dxfId="385" priority="461" operator="containsText" text="4- Bajo">
      <formula>NOT(ISERROR(SEARCH("4- Bajo",K30)))</formula>
    </cfRule>
    <cfRule type="containsText" dxfId="384" priority="462" operator="containsText" text="1- Bajo">
      <formula>NOT(ISERROR(SEARCH("1- Bajo",K30)))</formula>
    </cfRule>
  </conditionalFormatting>
  <conditionalFormatting sqref="H30:I30">
    <cfRule type="containsText" dxfId="383" priority="451" operator="containsText" text="3- Moderado">
      <formula>NOT(ISERROR(SEARCH("3- Moderado",H30)))</formula>
    </cfRule>
    <cfRule type="containsText" dxfId="382" priority="452" operator="containsText" text="6- Moderado">
      <formula>NOT(ISERROR(SEARCH("6- Moderado",H30)))</formula>
    </cfRule>
    <cfRule type="containsText" dxfId="381" priority="453" operator="containsText" text="4- Moderado">
      <formula>NOT(ISERROR(SEARCH("4- Moderado",H30)))</formula>
    </cfRule>
    <cfRule type="containsText" dxfId="380" priority="454" operator="containsText" text="3- Bajo">
      <formula>NOT(ISERROR(SEARCH("3- Bajo",H30)))</formula>
    </cfRule>
    <cfRule type="containsText" dxfId="379" priority="455" operator="containsText" text="4- Bajo">
      <formula>NOT(ISERROR(SEARCH("4- Bajo",H30)))</formula>
    </cfRule>
    <cfRule type="containsText" dxfId="378" priority="456" operator="containsText" text="1- Bajo">
      <formula>NOT(ISERROR(SEARCH("1- Bajo",H30)))</formula>
    </cfRule>
  </conditionalFormatting>
  <conditionalFormatting sqref="A30 C30:E30">
    <cfRule type="containsText" dxfId="377" priority="445" operator="containsText" text="3- Moderado">
      <formula>NOT(ISERROR(SEARCH("3- Moderado",A30)))</formula>
    </cfRule>
    <cfRule type="containsText" dxfId="376" priority="446" operator="containsText" text="6- Moderado">
      <formula>NOT(ISERROR(SEARCH("6- Moderado",A30)))</formula>
    </cfRule>
    <cfRule type="containsText" dxfId="375" priority="447" operator="containsText" text="4- Moderado">
      <formula>NOT(ISERROR(SEARCH("4- Moderado",A30)))</formula>
    </cfRule>
    <cfRule type="containsText" dxfId="374" priority="448" operator="containsText" text="3- Bajo">
      <formula>NOT(ISERROR(SEARCH("3- Bajo",A30)))</formula>
    </cfRule>
    <cfRule type="containsText" dxfId="373" priority="449" operator="containsText" text="4- Bajo">
      <formula>NOT(ISERROR(SEARCH("4- Bajo",A30)))</formula>
    </cfRule>
    <cfRule type="containsText" dxfId="372" priority="450" operator="containsText" text="1- Bajo">
      <formula>NOT(ISERROR(SEARCH("1- Bajo",A30)))</formula>
    </cfRule>
  </conditionalFormatting>
  <conditionalFormatting sqref="F30:G30">
    <cfRule type="containsText" dxfId="371" priority="439" operator="containsText" text="3- Moderado">
      <formula>NOT(ISERROR(SEARCH("3- Moderado",F30)))</formula>
    </cfRule>
    <cfRule type="containsText" dxfId="370" priority="440" operator="containsText" text="6- Moderado">
      <formula>NOT(ISERROR(SEARCH("6- Moderado",F30)))</formula>
    </cfRule>
    <cfRule type="containsText" dxfId="369" priority="441" operator="containsText" text="4- Moderado">
      <formula>NOT(ISERROR(SEARCH("4- Moderado",F30)))</formula>
    </cfRule>
    <cfRule type="containsText" dxfId="368" priority="442" operator="containsText" text="3- Bajo">
      <formula>NOT(ISERROR(SEARCH("3- Bajo",F30)))</formula>
    </cfRule>
    <cfRule type="containsText" dxfId="367" priority="443" operator="containsText" text="4- Bajo">
      <formula>NOT(ISERROR(SEARCH("4- Bajo",F30)))</formula>
    </cfRule>
    <cfRule type="containsText" dxfId="366" priority="444" operator="containsText" text="1- Bajo">
      <formula>NOT(ISERROR(SEARCH("1- Bajo",F30)))</formula>
    </cfRule>
  </conditionalFormatting>
  <conditionalFormatting sqref="J30:J34">
    <cfRule type="containsText" dxfId="365" priority="434" operator="containsText" text="Bajo">
      <formula>NOT(ISERROR(SEARCH("Bajo",J30)))</formula>
    </cfRule>
    <cfRule type="containsText" dxfId="364" priority="435" operator="containsText" text="Moderado">
      <formula>NOT(ISERROR(SEARCH("Moderado",J30)))</formula>
    </cfRule>
    <cfRule type="containsText" dxfId="363" priority="436" operator="containsText" text="Alto">
      <formula>NOT(ISERROR(SEARCH("Alto",J30)))</formula>
    </cfRule>
    <cfRule type="containsText" dxfId="362" priority="437" operator="containsText" text="Extremo">
      <formula>NOT(ISERROR(SEARCH("Extremo",J30)))</formula>
    </cfRule>
    <cfRule type="colorScale" priority="438">
      <colorScale>
        <cfvo type="min"/>
        <cfvo type="max"/>
        <color rgb="FFFF7128"/>
        <color rgb="FFFFEF9C"/>
      </colorScale>
    </cfRule>
  </conditionalFormatting>
  <conditionalFormatting sqref="M30:M34">
    <cfRule type="containsText" dxfId="361" priority="409" operator="containsText" text="Moderado">
      <formula>NOT(ISERROR(SEARCH("Moderado",M30)))</formula>
    </cfRule>
    <cfRule type="containsText" dxfId="360" priority="429" operator="containsText" text="Bajo">
      <formula>NOT(ISERROR(SEARCH("Bajo",M30)))</formula>
    </cfRule>
    <cfRule type="containsText" dxfId="359" priority="430" operator="containsText" text="Moderado">
      <formula>NOT(ISERROR(SEARCH("Moderado",M30)))</formula>
    </cfRule>
    <cfRule type="containsText" dxfId="358" priority="431" operator="containsText" text="Alto">
      <formula>NOT(ISERROR(SEARCH("Alto",M30)))</formula>
    </cfRule>
    <cfRule type="containsText" dxfId="357" priority="432" operator="containsText" text="Extremo">
      <formula>NOT(ISERROR(SEARCH("Extremo",M30)))</formula>
    </cfRule>
    <cfRule type="colorScale" priority="433">
      <colorScale>
        <cfvo type="min"/>
        <cfvo type="max"/>
        <color rgb="FFFF7128"/>
        <color rgb="FFFFEF9C"/>
      </colorScale>
    </cfRule>
  </conditionalFormatting>
  <conditionalFormatting sqref="N30">
    <cfRule type="containsText" dxfId="356" priority="423" operator="containsText" text="3- Moderado">
      <formula>NOT(ISERROR(SEARCH("3- Moderado",N30)))</formula>
    </cfRule>
    <cfRule type="containsText" dxfId="355" priority="424" operator="containsText" text="6- Moderado">
      <formula>NOT(ISERROR(SEARCH("6- Moderado",N30)))</formula>
    </cfRule>
    <cfRule type="containsText" dxfId="354" priority="425" operator="containsText" text="4- Moderado">
      <formula>NOT(ISERROR(SEARCH("4- Moderado",N30)))</formula>
    </cfRule>
    <cfRule type="containsText" dxfId="353" priority="426" operator="containsText" text="3- Bajo">
      <formula>NOT(ISERROR(SEARCH("3- Bajo",N30)))</formula>
    </cfRule>
    <cfRule type="containsText" dxfId="352" priority="427" operator="containsText" text="4- Bajo">
      <formula>NOT(ISERROR(SEARCH("4- Bajo",N30)))</formula>
    </cfRule>
    <cfRule type="containsText" dxfId="351" priority="428" operator="containsText" text="1- Bajo">
      <formula>NOT(ISERROR(SEARCH("1- Bajo",N30)))</formula>
    </cfRule>
  </conditionalFormatting>
  <conditionalFormatting sqref="H30:H34">
    <cfRule type="containsText" dxfId="350" priority="410" operator="containsText" text="Muy Alta">
      <formula>NOT(ISERROR(SEARCH("Muy Alta",H30)))</formula>
    </cfRule>
    <cfRule type="containsText" dxfId="349" priority="411" operator="containsText" text="Alta">
      <formula>NOT(ISERROR(SEARCH("Alta",H30)))</formula>
    </cfRule>
    <cfRule type="containsText" dxfId="348" priority="412" operator="containsText" text="Muy Alta">
      <formula>NOT(ISERROR(SEARCH("Muy Alta",H30)))</formula>
    </cfRule>
    <cfRule type="containsText" dxfId="347" priority="417" operator="containsText" text="Muy Baja">
      <formula>NOT(ISERROR(SEARCH("Muy Baja",H30)))</formula>
    </cfRule>
    <cfRule type="containsText" dxfId="346" priority="418" operator="containsText" text="Baja">
      <formula>NOT(ISERROR(SEARCH("Baja",H30)))</formula>
    </cfRule>
    <cfRule type="containsText" dxfId="345" priority="419" operator="containsText" text="Media">
      <formula>NOT(ISERROR(SEARCH("Media",H30)))</formula>
    </cfRule>
    <cfRule type="containsText" dxfId="344" priority="420" operator="containsText" text="Alta">
      <formula>NOT(ISERROR(SEARCH("Alta",H30)))</formula>
    </cfRule>
    <cfRule type="containsText" dxfId="343" priority="422" operator="containsText" text="Muy Alta">
      <formula>NOT(ISERROR(SEARCH("Muy Alta",H30)))</formula>
    </cfRule>
  </conditionalFormatting>
  <conditionalFormatting sqref="I30:I34">
    <cfRule type="containsText" dxfId="342" priority="413" operator="containsText" text="Catastrófico">
      <formula>NOT(ISERROR(SEARCH("Catastrófico",I30)))</formula>
    </cfRule>
    <cfRule type="containsText" dxfId="341" priority="414" operator="containsText" text="Mayor">
      <formula>NOT(ISERROR(SEARCH("Mayor",I30)))</formula>
    </cfRule>
    <cfRule type="containsText" dxfId="340" priority="415" operator="containsText" text="Menor">
      <formula>NOT(ISERROR(SEARCH("Menor",I30)))</formula>
    </cfRule>
    <cfRule type="containsText" dxfId="339" priority="416" operator="containsText" text="Leve">
      <formula>NOT(ISERROR(SEARCH("Leve",I30)))</formula>
    </cfRule>
    <cfRule type="containsText" dxfId="338" priority="421" operator="containsText" text="Moderado">
      <formula>NOT(ISERROR(SEARCH("Moderado",I30)))</formula>
    </cfRule>
  </conditionalFormatting>
  <conditionalFormatting sqref="K30:K34">
    <cfRule type="containsText" dxfId="337" priority="408" operator="containsText" text="Media">
      <formula>NOT(ISERROR(SEARCH("Media",K30)))</formula>
    </cfRule>
  </conditionalFormatting>
  <conditionalFormatting sqref="L30:L34">
    <cfRule type="containsText" dxfId="336" priority="407" operator="containsText" text="Moderado">
      <formula>NOT(ISERROR(SEARCH("Moderado",L30)))</formula>
    </cfRule>
  </conditionalFormatting>
  <conditionalFormatting sqref="J30:J34">
    <cfRule type="containsText" dxfId="335" priority="406" operator="containsText" text="Moderado">
      <formula>NOT(ISERROR(SEARCH("Moderado",J30)))</formula>
    </cfRule>
  </conditionalFormatting>
  <conditionalFormatting sqref="J30:J34">
    <cfRule type="containsText" dxfId="334" priority="404" operator="containsText" text="Bajo">
      <formula>NOT(ISERROR(SEARCH("Bajo",J30)))</formula>
    </cfRule>
    <cfRule type="containsText" dxfId="333" priority="405" operator="containsText" text="Extremo">
      <formula>NOT(ISERROR(SEARCH("Extremo",J30)))</formula>
    </cfRule>
  </conditionalFormatting>
  <conditionalFormatting sqref="K30:K34">
    <cfRule type="containsText" dxfId="332" priority="402" operator="containsText" text="Baja">
      <formula>NOT(ISERROR(SEARCH("Baja",K30)))</formula>
    </cfRule>
    <cfRule type="containsText" dxfId="331" priority="403" operator="containsText" text="Muy Baja">
      <formula>NOT(ISERROR(SEARCH("Muy Baja",K30)))</formula>
    </cfRule>
  </conditionalFormatting>
  <conditionalFormatting sqref="K30:K34">
    <cfRule type="containsText" dxfId="330" priority="400" operator="containsText" text="Muy Alta">
      <formula>NOT(ISERROR(SEARCH("Muy Alta",K30)))</formula>
    </cfRule>
    <cfRule type="containsText" dxfId="329" priority="401" operator="containsText" text="Alta">
      <formula>NOT(ISERROR(SEARCH("Alta",K30)))</formula>
    </cfRule>
  </conditionalFormatting>
  <conditionalFormatting sqref="L30:L34">
    <cfRule type="containsText" dxfId="328" priority="396" operator="containsText" text="Catastrófico">
      <formula>NOT(ISERROR(SEARCH("Catastrófico",L30)))</formula>
    </cfRule>
    <cfRule type="containsText" dxfId="327" priority="397" operator="containsText" text="Mayor">
      <formula>NOT(ISERROR(SEARCH("Mayor",L30)))</formula>
    </cfRule>
    <cfRule type="containsText" dxfId="326" priority="398" operator="containsText" text="Menor">
      <formula>NOT(ISERROR(SEARCH("Menor",L30)))</formula>
    </cfRule>
    <cfRule type="containsText" dxfId="325" priority="399" operator="containsText" text="Leve">
      <formula>NOT(ISERROR(SEARCH("Leve",L30)))</formula>
    </cfRule>
  </conditionalFormatting>
  <conditionalFormatting sqref="K35:L35">
    <cfRule type="containsText" dxfId="324" priority="390" operator="containsText" text="3- Moderado">
      <formula>NOT(ISERROR(SEARCH("3- Moderado",K35)))</formula>
    </cfRule>
    <cfRule type="containsText" dxfId="323" priority="391" operator="containsText" text="6- Moderado">
      <formula>NOT(ISERROR(SEARCH("6- Moderado",K35)))</formula>
    </cfRule>
    <cfRule type="containsText" dxfId="322" priority="392" operator="containsText" text="4- Moderado">
      <formula>NOT(ISERROR(SEARCH("4- Moderado",K35)))</formula>
    </cfRule>
    <cfRule type="containsText" dxfId="321" priority="393" operator="containsText" text="3- Bajo">
      <formula>NOT(ISERROR(SEARCH("3- Bajo",K35)))</formula>
    </cfRule>
    <cfRule type="containsText" dxfId="320" priority="394" operator="containsText" text="4- Bajo">
      <formula>NOT(ISERROR(SEARCH("4- Bajo",K35)))</formula>
    </cfRule>
    <cfRule type="containsText" dxfId="319" priority="395" operator="containsText" text="1- Bajo">
      <formula>NOT(ISERROR(SEARCH("1- Bajo",K35)))</formula>
    </cfRule>
  </conditionalFormatting>
  <conditionalFormatting sqref="H35:I35">
    <cfRule type="containsText" dxfId="318" priority="384" operator="containsText" text="3- Moderado">
      <formula>NOT(ISERROR(SEARCH("3- Moderado",H35)))</formula>
    </cfRule>
    <cfRule type="containsText" dxfId="317" priority="385" operator="containsText" text="6- Moderado">
      <formula>NOT(ISERROR(SEARCH("6- Moderado",H35)))</formula>
    </cfRule>
    <cfRule type="containsText" dxfId="316" priority="386" operator="containsText" text="4- Moderado">
      <formula>NOT(ISERROR(SEARCH("4- Moderado",H35)))</formula>
    </cfRule>
    <cfRule type="containsText" dxfId="315" priority="387" operator="containsText" text="3- Bajo">
      <formula>NOT(ISERROR(SEARCH("3- Bajo",H35)))</formula>
    </cfRule>
    <cfRule type="containsText" dxfId="314" priority="388" operator="containsText" text="4- Bajo">
      <formula>NOT(ISERROR(SEARCH("4- Bajo",H35)))</formula>
    </cfRule>
    <cfRule type="containsText" dxfId="313" priority="389" operator="containsText" text="1- Bajo">
      <formula>NOT(ISERROR(SEARCH("1- Bajo",H35)))</formula>
    </cfRule>
  </conditionalFormatting>
  <conditionalFormatting sqref="A35 C35:E35">
    <cfRule type="containsText" dxfId="312" priority="378" operator="containsText" text="3- Moderado">
      <formula>NOT(ISERROR(SEARCH("3- Moderado",A35)))</formula>
    </cfRule>
    <cfRule type="containsText" dxfId="311" priority="379" operator="containsText" text="6- Moderado">
      <formula>NOT(ISERROR(SEARCH("6- Moderado",A35)))</formula>
    </cfRule>
    <cfRule type="containsText" dxfId="310" priority="380" operator="containsText" text="4- Moderado">
      <formula>NOT(ISERROR(SEARCH("4- Moderado",A35)))</formula>
    </cfRule>
    <cfRule type="containsText" dxfId="309" priority="381" operator="containsText" text="3- Bajo">
      <formula>NOT(ISERROR(SEARCH("3- Bajo",A35)))</formula>
    </cfRule>
    <cfRule type="containsText" dxfId="308" priority="382" operator="containsText" text="4- Bajo">
      <formula>NOT(ISERROR(SEARCH("4- Bajo",A35)))</formula>
    </cfRule>
    <cfRule type="containsText" dxfId="307" priority="383" operator="containsText" text="1- Bajo">
      <formula>NOT(ISERROR(SEARCH("1- Bajo",A35)))</formula>
    </cfRule>
  </conditionalFormatting>
  <conditionalFormatting sqref="F35:G35">
    <cfRule type="containsText" dxfId="306" priority="372" operator="containsText" text="3- Moderado">
      <formula>NOT(ISERROR(SEARCH("3- Moderado",F35)))</formula>
    </cfRule>
    <cfRule type="containsText" dxfId="305" priority="373" operator="containsText" text="6- Moderado">
      <formula>NOT(ISERROR(SEARCH("6- Moderado",F35)))</formula>
    </cfRule>
    <cfRule type="containsText" dxfId="304" priority="374" operator="containsText" text="4- Moderado">
      <formula>NOT(ISERROR(SEARCH("4- Moderado",F35)))</formula>
    </cfRule>
    <cfRule type="containsText" dxfId="303" priority="375" operator="containsText" text="3- Bajo">
      <formula>NOT(ISERROR(SEARCH("3- Bajo",F35)))</formula>
    </cfRule>
    <cfRule type="containsText" dxfId="302" priority="376" operator="containsText" text="4- Bajo">
      <formula>NOT(ISERROR(SEARCH("4- Bajo",F35)))</formula>
    </cfRule>
    <cfRule type="containsText" dxfId="301" priority="377" operator="containsText" text="1- Bajo">
      <formula>NOT(ISERROR(SEARCH("1- Bajo",F35)))</formula>
    </cfRule>
  </conditionalFormatting>
  <conditionalFormatting sqref="J35:J39">
    <cfRule type="containsText" dxfId="300" priority="367" operator="containsText" text="Bajo">
      <formula>NOT(ISERROR(SEARCH("Bajo",J35)))</formula>
    </cfRule>
    <cfRule type="containsText" dxfId="299" priority="368" operator="containsText" text="Moderado">
      <formula>NOT(ISERROR(SEARCH("Moderado",J35)))</formula>
    </cfRule>
    <cfRule type="containsText" dxfId="298" priority="369" operator="containsText" text="Alto">
      <formula>NOT(ISERROR(SEARCH("Alto",J35)))</formula>
    </cfRule>
    <cfRule type="containsText" dxfId="297" priority="370" operator="containsText" text="Extremo">
      <formula>NOT(ISERROR(SEARCH("Extremo",J35)))</formula>
    </cfRule>
    <cfRule type="colorScale" priority="371">
      <colorScale>
        <cfvo type="min"/>
        <cfvo type="max"/>
        <color rgb="FFFF7128"/>
        <color rgb="FFFFEF9C"/>
      </colorScale>
    </cfRule>
  </conditionalFormatting>
  <conditionalFormatting sqref="M35:M39">
    <cfRule type="containsText" dxfId="296" priority="342" operator="containsText" text="Moderado">
      <formula>NOT(ISERROR(SEARCH("Moderado",M35)))</formula>
    </cfRule>
    <cfRule type="containsText" dxfId="295" priority="362" operator="containsText" text="Bajo">
      <formula>NOT(ISERROR(SEARCH("Bajo",M35)))</formula>
    </cfRule>
    <cfRule type="containsText" dxfId="294" priority="363" operator="containsText" text="Moderado">
      <formula>NOT(ISERROR(SEARCH("Moderado",M35)))</formula>
    </cfRule>
    <cfRule type="containsText" dxfId="293" priority="364" operator="containsText" text="Alto">
      <formula>NOT(ISERROR(SEARCH("Alto",M35)))</formula>
    </cfRule>
    <cfRule type="containsText" dxfId="292" priority="365" operator="containsText" text="Extremo">
      <formula>NOT(ISERROR(SEARCH("Extremo",M35)))</formula>
    </cfRule>
    <cfRule type="colorScale" priority="366">
      <colorScale>
        <cfvo type="min"/>
        <cfvo type="max"/>
        <color rgb="FFFF7128"/>
        <color rgb="FFFFEF9C"/>
      </colorScale>
    </cfRule>
  </conditionalFormatting>
  <conditionalFormatting sqref="N35">
    <cfRule type="containsText" dxfId="291" priority="356" operator="containsText" text="3- Moderado">
      <formula>NOT(ISERROR(SEARCH("3- Moderado",N35)))</formula>
    </cfRule>
    <cfRule type="containsText" dxfId="290" priority="357" operator="containsText" text="6- Moderado">
      <formula>NOT(ISERROR(SEARCH("6- Moderado",N35)))</formula>
    </cfRule>
    <cfRule type="containsText" dxfId="289" priority="358" operator="containsText" text="4- Moderado">
      <formula>NOT(ISERROR(SEARCH("4- Moderado",N35)))</formula>
    </cfRule>
    <cfRule type="containsText" dxfId="288" priority="359" operator="containsText" text="3- Bajo">
      <formula>NOT(ISERROR(SEARCH("3- Bajo",N35)))</formula>
    </cfRule>
    <cfRule type="containsText" dxfId="287" priority="360" operator="containsText" text="4- Bajo">
      <formula>NOT(ISERROR(SEARCH("4- Bajo",N35)))</formula>
    </cfRule>
    <cfRule type="containsText" dxfId="286" priority="361" operator="containsText" text="1- Bajo">
      <formula>NOT(ISERROR(SEARCH("1- Bajo",N35)))</formula>
    </cfRule>
  </conditionalFormatting>
  <conditionalFormatting sqref="H35:H39">
    <cfRule type="containsText" dxfId="285" priority="343" operator="containsText" text="Muy Alta">
      <formula>NOT(ISERROR(SEARCH("Muy Alta",H35)))</formula>
    </cfRule>
    <cfRule type="containsText" dxfId="284" priority="344" operator="containsText" text="Alta">
      <formula>NOT(ISERROR(SEARCH("Alta",H35)))</formula>
    </cfRule>
    <cfRule type="containsText" dxfId="283" priority="345" operator="containsText" text="Muy Alta">
      <formula>NOT(ISERROR(SEARCH("Muy Alta",H35)))</formula>
    </cfRule>
    <cfRule type="containsText" dxfId="282" priority="350" operator="containsText" text="Muy Baja">
      <formula>NOT(ISERROR(SEARCH("Muy Baja",H35)))</formula>
    </cfRule>
    <cfRule type="containsText" dxfId="281" priority="351" operator="containsText" text="Baja">
      <formula>NOT(ISERROR(SEARCH("Baja",H35)))</formula>
    </cfRule>
    <cfRule type="containsText" dxfId="280" priority="352" operator="containsText" text="Media">
      <formula>NOT(ISERROR(SEARCH("Media",H35)))</formula>
    </cfRule>
    <cfRule type="containsText" dxfId="279" priority="353" operator="containsText" text="Alta">
      <formula>NOT(ISERROR(SEARCH("Alta",H35)))</formula>
    </cfRule>
    <cfRule type="containsText" dxfId="278" priority="355" operator="containsText" text="Muy Alta">
      <formula>NOT(ISERROR(SEARCH("Muy Alta",H35)))</formula>
    </cfRule>
  </conditionalFormatting>
  <conditionalFormatting sqref="I35:I39">
    <cfRule type="containsText" dxfId="277" priority="346" operator="containsText" text="Catastrófico">
      <formula>NOT(ISERROR(SEARCH("Catastrófico",I35)))</formula>
    </cfRule>
    <cfRule type="containsText" dxfId="276" priority="347" operator="containsText" text="Mayor">
      <formula>NOT(ISERROR(SEARCH("Mayor",I35)))</formula>
    </cfRule>
    <cfRule type="containsText" dxfId="275" priority="348" operator="containsText" text="Menor">
      <formula>NOT(ISERROR(SEARCH("Menor",I35)))</formula>
    </cfRule>
    <cfRule type="containsText" dxfId="274" priority="349" operator="containsText" text="Leve">
      <formula>NOT(ISERROR(SEARCH("Leve",I35)))</formula>
    </cfRule>
    <cfRule type="containsText" dxfId="273" priority="354" operator="containsText" text="Moderado">
      <formula>NOT(ISERROR(SEARCH("Moderado",I35)))</formula>
    </cfRule>
  </conditionalFormatting>
  <conditionalFormatting sqref="K35:K39">
    <cfRule type="containsText" dxfId="272" priority="341" operator="containsText" text="Media">
      <formula>NOT(ISERROR(SEARCH("Media",K35)))</formula>
    </cfRule>
  </conditionalFormatting>
  <conditionalFormatting sqref="L35:L39">
    <cfRule type="containsText" dxfId="271" priority="340" operator="containsText" text="Moderado">
      <formula>NOT(ISERROR(SEARCH("Moderado",L35)))</formula>
    </cfRule>
  </conditionalFormatting>
  <conditionalFormatting sqref="J35:J39">
    <cfRule type="containsText" dxfId="270" priority="339" operator="containsText" text="Moderado">
      <formula>NOT(ISERROR(SEARCH("Moderado",J35)))</formula>
    </cfRule>
  </conditionalFormatting>
  <conditionalFormatting sqref="J35:J39">
    <cfRule type="containsText" dxfId="269" priority="337" operator="containsText" text="Bajo">
      <formula>NOT(ISERROR(SEARCH("Bajo",J35)))</formula>
    </cfRule>
    <cfRule type="containsText" dxfId="268" priority="338" operator="containsText" text="Extremo">
      <formula>NOT(ISERROR(SEARCH("Extremo",J35)))</formula>
    </cfRule>
  </conditionalFormatting>
  <conditionalFormatting sqref="K35:K39">
    <cfRule type="containsText" dxfId="267" priority="335" operator="containsText" text="Baja">
      <formula>NOT(ISERROR(SEARCH("Baja",K35)))</formula>
    </cfRule>
    <cfRule type="containsText" dxfId="266" priority="336" operator="containsText" text="Muy Baja">
      <formula>NOT(ISERROR(SEARCH("Muy Baja",K35)))</formula>
    </cfRule>
  </conditionalFormatting>
  <conditionalFormatting sqref="K35:K39">
    <cfRule type="containsText" dxfId="265" priority="333" operator="containsText" text="Muy Alta">
      <formula>NOT(ISERROR(SEARCH("Muy Alta",K35)))</formula>
    </cfRule>
    <cfRule type="containsText" dxfId="264" priority="334" operator="containsText" text="Alta">
      <formula>NOT(ISERROR(SEARCH("Alta",K35)))</formula>
    </cfRule>
  </conditionalFormatting>
  <conditionalFormatting sqref="L35:L39">
    <cfRule type="containsText" dxfId="263" priority="329" operator="containsText" text="Catastrófico">
      <formula>NOT(ISERROR(SEARCH("Catastrófico",L35)))</formula>
    </cfRule>
    <cfRule type="containsText" dxfId="262" priority="330" operator="containsText" text="Mayor">
      <formula>NOT(ISERROR(SEARCH("Mayor",L35)))</formula>
    </cfRule>
    <cfRule type="containsText" dxfId="261" priority="331" operator="containsText" text="Menor">
      <formula>NOT(ISERROR(SEARCH("Menor",L35)))</formula>
    </cfRule>
    <cfRule type="containsText" dxfId="260" priority="332" operator="containsText" text="Leve">
      <formula>NOT(ISERROR(SEARCH("Leve",L35)))</formula>
    </cfRule>
  </conditionalFormatting>
  <conditionalFormatting sqref="K40:L40">
    <cfRule type="containsText" dxfId="259" priority="323" operator="containsText" text="3- Moderado">
      <formula>NOT(ISERROR(SEARCH("3- Moderado",K40)))</formula>
    </cfRule>
    <cfRule type="containsText" dxfId="258" priority="324" operator="containsText" text="6- Moderado">
      <formula>NOT(ISERROR(SEARCH("6- Moderado",K40)))</formula>
    </cfRule>
    <cfRule type="containsText" dxfId="257" priority="325" operator="containsText" text="4- Moderado">
      <formula>NOT(ISERROR(SEARCH("4- Moderado",K40)))</formula>
    </cfRule>
    <cfRule type="containsText" dxfId="256" priority="326" operator="containsText" text="3- Bajo">
      <formula>NOT(ISERROR(SEARCH("3- Bajo",K40)))</formula>
    </cfRule>
    <cfRule type="containsText" dxfId="255" priority="327" operator="containsText" text="4- Bajo">
      <formula>NOT(ISERROR(SEARCH("4- Bajo",K40)))</formula>
    </cfRule>
    <cfRule type="containsText" dxfId="254" priority="328" operator="containsText" text="1- Bajo">
      <formula>NOT(ISERROR(SEARCH("1- Bajo",K40)))</formula>
    </cfRule>
  </conditionalFormatting>
  <conditionalFormatting sqref="H40:I40">
    <cfRule type="containsText" dxfId="253" priority="317" operator="containsText" text="3- Moderado">
      <formula>NOT(ISERROR(SEARCH("3- Moderado",H40)))</formula>
    </cfRule>
    <cfRule type="containsText" dxfId="252" priority="318" operator="containsText" text="6- Moderado">
      <formula>NOT(ISERROR(SEARCH("6- Moderado",H40)))</formula>
    </cfRule>
    <cfRule type="containsText" dxfId="251" priority="319" operator="containsText" text="4- Moderado">
      <formula>NOT(ISERROR(SEARCH("4- Moderado",H40)))</formula>
    </cfRule>
    <cfRule type="containsText" dxfId="250" priority="320" operator="containsText" text="3- Bajo">
      <formula>NOT(ISERROR(SEARCH("3- Bajo",H40)))</formula>
    </cfRule>
    <cfRule type="containsText" dxfId="249" priority="321" operator="containsText" text="4- Bajo">
      <formula>NOT(ISERROR(SEARCH("4- Bajo",H40)))</formula>
    </cfRule>
    <cfRule type="containsText" dxfId="248" priority="322" operator="containsText" text="1- Bajo">
      <formula>NOT(ISERROR(SEARCH("1- Bajo",H40)))</formula>
    </cfRule>
  </conditionalFormatting>
  <conditionalFormatting sqref="A40 C40:E40">
    <cfRule type="containsText" dxfId="247" priority="311" operator="containsText" text="3- Moderado">
      <formula>NOT(ISERROR(SEARCH("3- Moderado",A40)))</formula>
    </cfRule>
    <cfRule type="containsText" dxfId="246" priority="312" operator="containsText" text="6- Moderado">
      <formula>NOT(ISERROR(SEARCH("6- Moderado",A40)))</formula>
    </cfRule>
    <cfRule type="containsText" dxfId="245" priority="313" operator="containsText" text="4- Moderado">
      <formula>NOT(ISERROR(SEARCH("4- Moderado",A40)))</formula>
    </cfRule>
    <cfRule type="containsText" dxfId="244" priority="314" operator="containsText" text="3- Bajo">
      <formula>NOT(ISERROR(SEARCH("3- Bajo",A40)))</formula>
    </cfRule>
    <cfRule type="containsText" dxfId="243" priority="315" operator="containsText" text="4- Bajo">
      <formula>NOT(ISERROR(SEARCH("4- Bajo",A40)))</formula>
    </cfRule>
    <cfRule type="containsText" dxfId="242" priority="316" operator="containsText" text="1- Bajo">
      <formula>NOT(ISERROR(SEARCH("1- Bajo",A40)))</formula>
    </cfRule>
  </conditionalFormatting>
  <conditionalFormatting sqref="F40:G40">
    <cfRule type="containsText" dxfId="241" priority="305" operator="containsText" text="3- Moderado">
      <formula>NOT(ISERROR(SEARCH("3- Moderado",F40)))</formula>
    </cfRule>
    <cfRule type="containsText" dxfId="240" priority="306" operator="containsText" text="6- Moderado">
      <formula>NOT(ISERROR(SEARCH("6- Moderado",F40)))</formula>
    </cfRule>
    <cfRule type="containsText" dxfId="239" priority="307" operator="containsText" text="4- Moderado">
      <formula>NOT(ISERROR(SEARCH("4- Moderado",F40)))</formula>
    </cfRule>
    <cfRule type="containsText" dxfId="238" priority="308" operator="containsText" text="3- Bajo">
      <formula>NOT(ISERROR(SEARCH("3- Bajo",F40)))</formula>
    </cfRule>
    <cfRule type="containsText" dxfId="237" priority="309" operator="containsText" text="4- Bajo">
      <formula>NOT(ISERROR(SEARCH("4- Bajo",F40)))</formula>
    </cfRule>
    <cfRule type="containsText" dxfId="236" priority="310" operator="containsText" text="1- Bajo">
      <formula>NOT(ISERROR(SEARCH("1- Bajo",F40)))</formula>
    </cfRule>
  </conditionalFormatting>
  <conditionalFormatting sqref="J40:J44">
    <cfRule type="containsText" dxfId="235" priority="300" operator="containsText" text="Bajo">
      <formula>NOT(ISERROR(SEARCH("Bajo",J40)))</formula>
    </cfRule>
    <cfRule type="containsText" dxfId="234" priority="301" operator="containsText" text="Moderado">
      <formula>NOT(ISERROR(SEARCH("Moderado",J40)))</formula>
    </cfRule>
    <cfRule type="containsText" dxfId="233" priority="302" operator="containsText" text="Alto">
      <formula>NOT(ISERROR(SEARCH("Alto",J40)))</formula>
    </cfRule>
    <cfRule type="containsText" dxfId="232" priority="303" operator="containsText" text="Extremo">
      <formula>NOT(ISERROR(SEARCH("Extremo",J40)))</formula>
    </cfRule>
    <cfRule type="colorScale" priority="304">
      <colorScale>
        <cfvo type="min"/>
        <cfvo type="max"/>
        <color rgb="FFFF7128"/>
        <color rgb="FFFFEF9C"/>
      </colorScale>
    </cfRule>
  </conditionalFormatting>
  <conditionalFormatting sqref="M40:M44">
    <cfRule type="containsText" dxfId="231" priority="275" operator="containsText" text="Moderado">
      <formula>NOT(ISERROR(SEARCH("Moderado",M40)))</formula>
    </cfRule>
    <cfRule type="containsText" dxfId="230" priority="295" operator="containsText" text="Bajo">
      <formula>NOT(ISERROR(SEARCH("Bajo",M40)))</formula>
    </cfRule>
    <cfRule type="containsText" dxfId="229" priority="296" operator="containsText" text="Moderado">
      <formula>NOT(ISERROR(SEARCH("Moderado",M40)))</formula>
    </cfRule>
    <cfRule type="containsText" dxfId="228" priority="297" operator="containsText" text="Alto">
      <formula>NOT(ISERROR(SEARCH("Alto",M40)))</formula>
    </cfRule>
    <cfRule type="containsText" dxfId="227" priority="298" operator="containsText" text="Extremo">
      <formula>NOT(ISERROR(SEARCH("Extremo",M40)))</formula>
    </cfRule>
    <cfRule type="colorScale" priority="299">
      <colorScale>
        <cfvo type="min"/>
        <cfvo type="max"/>
        <color rgb="FFFF7128"/>
        <color rgb="FFFFEF9C"/>
      </colorScale>
    </cfRule>
  </conditionalFormatting>
  <conditionalFormatting sqref="N40">
    <cfRule type="containsText" dxfId="226" priority="289" operator="containsText" text="3- Moderado">
      <formula>NOT(ISERROR(SEARCH("3- Moderado",N40)))</formula>
    </cfRule>
    <cfRule type="containsText" dxfId="225" priority="290" operator="containsText" text="6- Moderado">
      <formula>NOT(ISERROR(SEARCH("6- Moderado",N40)))</formula>
    </cfRule>
    <cfRule type="containsText" dxfId="224" priority="291" operator="containsText" text="4- Moderado">
      <formula>NOT(ISERROR(SEARCH("4- Moderado",N40)))</formula>
    </cfRule>
    <cfRule type="containsText" dxfId="223" priority="292" operator="containsText" text="3- Bajo">
      <formula>NOT(ISERROR(SEARCH("3- Bajo",N40)))</formula>
    </cfRule>
    <cfRule type="containsText" dxfId="222" priority="293" operator="containsText" text="4- Bajo">
      <formula>NOT(ISERROR(SEARCH("4- Bajo",N40)))</formula>
    </cfRule>
    <cfRule type="containsText" dxfId="221" priority="294" operator="containsText" text="1- Bajo">
      <formula>NOT(ISERROR(SEARCH("1- Bajo",N40)))</formula>
    </cfRule>
  </conditionalFormatting>
  <conditionalFormatting sqref="H40:H44">
    <cfRule type="containsText" dxfId="220" priority="276" operator="containsText" text="Muy Alta">
      <formula>NOT(ISERROR(SEARCH("Muy Alta",H40)))</formula>
    </cfRule>
    <cfRule type="containsText" dxfId="219" priority="277" operator="containsText" text="Alta">
      <formula>NOT(ISERROR(SEARCH("Alta",H40)))</formula>
    </cfRule>
    <cfRule type="containsText" dxfId="218" priority="278" operator="containsText" text="Muy Alta">
      <formula>NOT(ISERROR(SEARCH("Muy Alta",H40)))</formula>
    </cfRule>
    <cfRule type="containsText" dxfId="217" priority="283" operator="containsText" text="Muy Baja">
      <formula>NOT(ISERROR(SEARCH("Muy Baja",H40)))</formula>
    </cfRule>
    <cfRule type="containsText" dxfId="216" priority="284" operator="containsText" text="Baja">
      <formula>NOT(ISERROR(SEARCH("Baja",H40)))</formula>
    </cfRule>
    <cfRule type="containsText" dxfId="215" priority="285" operator="containsText" text="Media">
      <formula>NOT(ISERROR(SEARCH("Media",H40)))</formula>
    </cfRule>
    <cfRule type="containsText" dxfId="214" priority="286" operator="containsText" text="Alta">
      <formula>NOT(ISERROR(SEARCH("Alta",H40)))</formula>
    </cfRule>
    <cfRule type="containsText" dxfId="213" priority="288" operator="containsText" text="Muy Alta">
      <formula>NOT(ISERROR(SEARCH("Muy Alta",H40)))</formula>
    </cfRule>
  </conditionalFormatting>
  <conditionalFormatting sqref="I40:I44">
    <cfRule type="containsText" dxfId="212" priority="279" operator="containsText" text="Catastrófico">
      <formula>NOT(ISERROR(SEARCH("Catastrófico",I40)))</formula>
    </cfRule>
    <cfRule type="containsText" dxfId="211" priority="280" operator="containsText" text="Mayor">
      <formula>NOT(ISERROR(SEARCH("Mayor",I40)))</formula>
    </cfRule>
    <cfRule type="containsText" dxfId="210" priority="281" operator="containsText" text="Menor">
      <formula>NOT(ISERROR(SEARCH("Menor",I40)))</formula>
    </cfRule>
    <cfRule type="containsText" dxfId="209" priority="282" operator="containsText" text="Leve">
      <formula>NOT(ISERROR(SEARCH("Leve",I40)))</formula>
    </cfRule>
    <cfRule type="containsText" dxfId="208" priority="287" operator="containsText" text="Moderado">
      <formula>NOT(ISERROR(SEARCH("Moderado",I40)))</formula>
    </cfRule>
  </conditionalFormatting>
  <conditionalFormatting sqref="K40:K44">
    <cfRule type="containsText" dxfId="207" priority="274" operator="containsText" text="Media">
      <formula>NOT(ISERROR(SEARCH("Media",K40)))</formula>
    </cfRule>
  </conditionalFormatting>
  <conditionalFormatting sqref="L40:L44">
    <cfRule type="containsText" dxfId="206" priority="273" operator="containsText" text="Moderado">
      <formula>NOT(ISERROR(SEARCH("Moderado",L40)))</formula>
    </cfRule>
  </conditionalFormatting>
  <conditionalFormatting sqref="J40:J44">
    <cfRule type="containsText" dxfId="205" priority="272" operator="containsText" text="Moderado">
      <formula>NOT(ISERROR(SEARCH("Moderado",J40)))</formula>
    </cfRule>
  </conditionalFormatting>
  <conditionalFormatting sqref="J40:J44">
    <cfRule type="containsText" dxfId="204" priority="270" operator="containsText" text="Bajo">
      <formula>NOT(ISERROR(SEARCH("Bajo",J40)))</formula>
    </cfRule>
    <cfRule type="containsText" dxfId="203" priority="271" operator="containsText" text="Extremo">
      <formula>NOT(ISERROR(SEARCH("Extremo",J40)))</formula>
    </cfRule>
  </conditionalFormatting>
  <conditionalFormatting sqref="K40:K44">
    <cfRule type="containsText" dxfId="202" priority="268" operator="containsText" text="Baja">
      <formula>NOT(ISERROR(SEARCH("Baja",K40)))</formula>
    </cfRule>
    <cfRule type="containsText" dxfId="201" priority="269" operator="containsText" text="Muy Baja">
      <formula>NOT(ISERROR(SEARCH("Muy Baja",K40)))</formula>
    </cfRule>
  </conditionalFormatting>
  <conditionalFormatting sqref="K40:K44">
    <cfRule type="containsText" dxfId="200" priority="266" operator="containsText" text="Muy Alta">
      <formula>NOT(ISERROR(SEARCH("Muy Alta",K40)))</formula>
    </cfRule>
    <cfRule type="containsText" dxfId="199" priority="267" operator="containsText" text="Alta">
      <formula>NOT(ISERROR(SEARCH("Alta",K40)))</formula>
    </cfRule>
  </conditionalFormatting>
  <conditionalFormatting sqref="L40:L44">
    <cfRule type="containsText" dxfId="198" priority="262" operator="containsText" text="Catastrófico">
      <formula>NOT(ISERROR(SEARCH("Catastrófico",L40)))</formula>
    </cfRule>
    <cfRule type="containsText" dxfId="197" priority="263" operator="containsText" text="Mayor">
      <formula>NOT(ISERROR(SEARCH("Mayor",L40)))</formula>
    </cfRule>
    <cfRule type="containsText" dxfId="196" priority="264" operator="containsText" text="Menor">
      <formula>NOT(ISERROR(SEARCH("Menor",L40)))</formula>
    </cfRule>
    <cfRule type="containsText" dxfId="195" priority="265" operator="containsText" text="Leve">
      <formula>NOT(ISERROR(SEARCH("Leve",L40)))</formula>
    </cfRule>
  </conditionalFormatting>
  <conditionalFormatting sqref="K45:L45">
    <cfRule type="containsText" dxfId="194" priority="256" operator="containsText" text="3- Moderado">
      <formula>NOT(ISERROR(SEARCH("3- Moderado",K45)))</formula>
    </cfRule>
    <cfRule type="containsText" dxfId="193" priority="257" operator="containsText" text="6- Moderado">
      <formula>NOT(ISERROR(SEARCH("6- Moderado",K45)))</formula>
    </cfRule>
    <cfRule type="containsText" dxfId="192" priority="258" operator="containsText" text="4- Moderado">
      <formula>NOT(ISERROR(SEARCH("4- Moderado",K45)))</formula>
    </cfRule>
    <cfRule type="containsText" dxfId="191" priority="259" operator="containsText" text="3- Bajo">
      <formula>NOT(ISERROR(SEARCH("3- Bajo",K45)))</formula>
    </cfRule>
    <cfRule type="containsText" dxfId="190" priority="260" operator="containsText" text="4- Bajo">
      <formula>NOT(ISERROR(SEARCH("4- Bajo",K45)))</formula>
    </cfRule>
    <cfRule type="containsText" dxfId="189" priority="261" operator="containsText" text="1- Bajo">
      <formula>NOT(ISERROR(SEARCH("1- Bajo",K45)))</formula>
    </cfRule>
  </conditionalFormatting>
  <conditionalFormatting sqref="H45:I45">
    <cfRule type="containsText" dxfId="188" priority="250" operator="containsText" text="3- Moderado">
      <formula>NOT(ISERROR(SEARCH("3- Moderado",H45)))</formula>
    </cfRule>
    <cfRule type="containsText" dxfId="187" priority="251" operator="containsText" text="6- Moderado">
      <formula>NOT(ISERROR(SEARCH("6- Moderado",H45)))</formula>
    </cfRule>
    <cfRule type="containsText" dxfId="186" priority="252" operator="containsText" text="4- Moderado">
      <formula>NOT(ISERROR(SEARCH("4- Moderado",H45)))</formula>
    </cfRule>
    <cfRule type="containsText" dxfId="185" priority="253" operator="containsText" text="3- Bajo">
      <formula>NOT(ISERROR(SEARCH("3- Bajo",H45)))</formula>
    </cfRule>
    <cfRule type="containsText" dxfId="184" priority="254" operator="containsText" text="4- Bajo">
      <formula>NOT(ISERROR(SEARCH("4- Bajo",H45)))</formula>
    </cfRule>
    <cfRule type="containsText" dxfId="183" priority="255" operator="containsText" text="1- Bajo">
      <formula>NOT(ISERROR(SEARCH("1- Bajo",H45)))</formula>
    </cfRule>
  </conditionalFormatting>
  <conditionalFormatting sqref="A45 C45:E45">
    <cfRule type="containsText" dxfId="182" priority="244" operator="containsText" text="3- Moderado">
      <formula>NOT(ISERROR(SEARCH("3- Moderado",A45)))</formula>
    </cfRule>
    <cfRule type="containsText" dxfId="181" priority="245" operator="containsText" text="6- Moderado">
      <formula>NOT(ISERROR(SEARCH("6- Moderado",A45)))</formula>
    </cfRule>
    <cfRule type="containsText" dxfId="180" priority="246" operator="containsText" text="4- Moderado">
      <formula>NOT(ISERROR(SEARCH("4- Moderado",A45)))</formula>
    </cfRule>
    <cfRule type="containsText" dxfId="179" priority="247" operator="containsText" text="3- Bajo">
      <formula>NOT(ISERROR(SEARCH("3- Bajo",A45)))</formula>
    </cfRule>
    <cfRule type="containsText" dxfId="178" priority="248" operator="containsText" text="4- Bajo">
      <formula>NOT(ISERROR(SEARCH("4- Bajo",A45)))</formula>
    </cfRule>
    <cfRule type="containsText" dxfId="177" priority="249" operator="containsText" text="1- Bajo">
      <formula>NOT(ISERROR(SEARCH("1- Bajo",A45)))</formula>
    </cfRule>
  </conditionalFormatting>
  <conditionalFormatting sqref="F45:G45">
    <cfRule type="containsText" dxfId="176" priority="238" operator="containsText" text="3- Moderado">
      <formula>NOT(ISERROR(SEARCH("3- Moderado",F45)))</formula>
    </cfRule>
    <cfRule type="containsText" dxfId="175" priority="239" operator="containsText" text="6- Moderado">
      <formula>NOT(ISERROR(SEARCH("6- Moderado",F45)))</formula>
    </cfRule>
    <cfRule type="containsText" dxfId="174" priority="240" operator="containsText" text="4- Moderado">
      <formula>NOT(ISERROR(SEARCH("4- Moderado",F45)))</formula>
    </cfRule>
    <cfRule type="containsText" dxfId="173" priority="241" operator="containsText" text="3- Bajo">
      <formula>NOT(ISERROR(SEARCH("3- Bajo",F45)))</formula>
    </cfRule>
    <cfRule type="containsText" dxfId="172" priority="242" operator="containsText" text="4- Bajo">
      <formula>NOT(ISERROR(SEARCH("4- Bajo",F45)))</formula>
    </cfRule>
    <cfRule type="containsText" dxfId="171" priority="243" operator="containsText" text="1- Bajo">
      <formula>NOT(ISERROR(SEARCH("1- Bajo",F45)))</formula>
    </cfRule>
  </conditionalFormatting>
  <conditionalFormatting sqref="J45:J49">
    <cfRule type="containsText" dxfId="170" priority="233" operator="containsText" text="Bajo">
      <formula>NOT(ISERROR(SEARCH("Bajo",J45)))</formula>
    </cfRule>
    <cfRule type="containsText" dxfId="169" priority="234" operator="containsText" text="Moderado">
      <formula>NOT(ISERROR(SEARCH("Moderado",J45)))</formula>
    </cfRule>
    <cfRule type="containsText" dxfId="168" priority="235" operator="containsText" text="Alto">
      <formula>NOT(ISERROR(SEARCH("Alto",J45)))</formula>
    </cfRule>
    <cfRule type="containsText" dxfId="167" priority="236" operator="containsText" text="Extremo">
      <formula>NOT(ISERROR(SEARCH("Extremo",J45)))</formula>
    </cfRule>
    <cfRule type="colorScale" priority="237">
      <colorScale>
        <cfvo type="min"/>
        <cfvo type="max"/>
        <color rgb="FFFF7128"/>
        <color rgb="FFFFEF9C"/>
      </colorScale>
    </cfRule>
  </conditionalFormatting>
  <conditionalFormatting sqref="M45:M49">
    <cfRule type="containsText" dxfId="166" priority="208" operator="containsText" text="Moderado">
      <formula>NOT(ISERROR(SEARCH("Moderado",M45)))</formula>
    </cfRule>
    <cfRule type="containsText" dxfId="165" priority="228" operator="containsText" text="Bajo">
      <formula>NOT(ISERROR(SEARCH("Bajo",M45)))</formula>
    </cfRule>
    <cfRule type="containsText" dxfId="164" priority="229" operator="containsText" text="Moderado">
      <formula>NOT(ISERROR(SEARCH("Moderado",M45)))</formula>
    </cfRule>
    <cfRule type="containsText" dxfId="163" priority="230" operator="containsText" text="Alto">
      <formula>NOT(ISERROR(SEARCH("Alto",M45)))</formula>
    </cfRule>
    <cfRule type="containsText" dxfId="162" priority="231" operator="containsText" text="Extremo">
      <formula>NOT(ISERROR(SEARCH("Extremo",M45)))</formula>
    </cfRule>
    <cfRule type="colorScale" priority="232">
      <colorScale>
        <cfvo type="min"/>
        <cfvo type="max"/>
        <color rgb="FFFF7128"/>
        <color rgb="FFFFEF9C"/>
      </colorScale>
    </cfRule>
  </conditionalFormatting>
  <conditionalFormatting sqref="N45">
    <cfRule type="containsText" dxfId="161" priority="222" operator="containsText" text="3- Moderado">
      <formula>NOT(ISERROR(SEARCH("3- Moderado",N45)))</formula>
    </cfRule>
    <cfRule type="containsText" dxfId="160" priority="223" operator="containsText" text="6- Moderado">
      <formula>NOT(ISERROR(SEARCH("6- Moderado",N45)))</formula>
    </cfRule>
    <cfRule type="containsText" dxfId="159" priority="224" operator="containsText" text="4- Moderado">
      <formula>NOT(ISERROR(SEARCH("4- Moderado",N45)))</formula>
    </cfRule>
    <cfRule type="containsText" dxfId="158" priority="225" operator="containsText" text="3- Bajo">
      <formula>NOT(ISERROR(SEARCH("3- Bajo",N45)))</formula>
    </cfRule>
    <cfRule type="containsText" dxfId="157" priority="226" operator="containsText" text="4- Bajo">
      <formula>NOT(ISERROR(SEARCH("4- Bajo",N45)))</formula>
    </cfRule>
    <cfRule type="containsText" dxfId="156" priority="227" operator="containsText" text="1- Bajo">
      <formula>NOT(ISERROR(SEARCH("1- Bajo",N45)))</formula>
    </cfRule>
  </conditionalFormatting>
  <conditionalFormatting sqref="H45:H49">
    <cfRule type="containsText" dxfId="155" priority="209" operator="containsText" text="Muy Alta">
      <formula>NOT(ISERROR(SEARCH("Muy Alta",H45)))</formula>
    </cfRule>
    <cfRule type="containsText" dxfId="154" priority="210" operator="containsText" text="Alta">
      <formula>NOT(ISERROR(SEARCH("Alta",H45)))</formula>
    </cfRule>
    <cfRule type="containsText" dxfId="153" priority="211" operator="containsText" text="Muy Alta">
      <formula>NOT(ISERROR(SEARCH("Muy Alta",H45)))</formula>
    </cfRule>
    <cfRule type="containsText" dxfId="152" priority="216" operator="containsText" text="Muy Baja">
      <formula>NOT(ISERROR(SEARCH("Muy Baja",H45)))</formula>
    </cfRule>
    <cfRule type="containsText" dxfId="151" priority="217" operator="containsText" text="Baja">
      <formula>NOT(ISERROR(SEARCH("Baja",H45)))</formula>
    </cfRule>
    <cfRule type="containsText" dxfId="150" priority="218" operator="containsText" text="Media">
      <formula>NOT(ISERROR(SEARCH("Media",H45)))</formula>
    </cfRule>
    <cfRule type="containsText" dxfId="149" priority="219" operator="containsText" text="Alta">
      <formula>NOT(ISERROR(SEARCH("Alta",H45)))</formula>
    </cfRule>
    <cfRule type="containsText" dxfId="148" priority="221" operator="containsText" text="Muy Alta">
      <formula>NOT(ISERROR(SEARCH("Muy Alta",H45)))</formula>
    </cfRule>
  </conditionalFormatting>
  <conditionalFormatting sqref="I45:I49">
    <cfRule type="containsText" dxfId="147" priority="212" operator="containsText" text="Catastrófico">
      <formula>NOT(ISERROR(SEARCH("Catastrófico",I45)))</formula>
    </cfRule>
    <cfRule type="containsText" dxfId="146" priority="213" operator="containsText" text="Mayor">
      <formula>NOT(ISERROR(SEARCH("Mayor",I45)))</formula>
    </cfRule>
    <cfRule type="containsText" dxfId="145" priority="214" operator="containsText" text="Menor">
      <formula>NOT(ISERROR(SEARCH("Menor",I45)))</formula>
    </cfRule>
    <cfRule type="containsText" dxfId="144" priority="215" operator="containsText" text="Leve">
      <formula>NOT(ISERROR(SEARCH("Leve",I45)))</formula>
    </cfRule>
    <cfRule type="containsText" dxfId="143" priority="220" operator="containsText" text="Moderado">
      <formula>NOT(ISERROR(SEARCH("Moderado",I45)))</formula>
    </cfRule>
  </conditionalFormatting>
  <conditionalFormatting sqref="K45:K49">
    <cfRule type="containsText" dxfId="142" priority="207" operator="containsText" text="Media">
      <formula>NOT(ISERROR(SEARCH("Media",K45)))</formula>
    </cfRule>
  </conditionalFormatting>
  <conditionalFormatting sqref="L45:L49">
    <cfRule type="containsText" dxfId="141" priority="206" operator="containsText" text="Moderado">
      <formula>NOT(ISERROR(SEARCH("Moderado",L45)))</formula>
    </cfRule>
  </conditionalFormatting>
  <conditionalFormatting sqref="J45:J49">
    <cfRule type="containsText" dxfId="140" priority="205" operator="containsText" text="Moderado">
      <formula>NOT(ISERROR(SEARCH("Moderado",J45)))</formula>
    </cfRule>
  </conditionalFormatting>
  <conditionalFormatting sqref="J45:J49">
    <cfRule type="containsText" dxfId="139" priority="203" operator="containsText" text="Bajo">
      <formula>NOT(ISERROR(SEARCH("Bajo",J45)))</formula>
    </cfRule>
    <cfRule type="containsText" dxfId="138" priority="204" operator="containsText" text="Extremo">
      <formula>NOT(ISERROR(SEARCH("Extremo",J45)))</formula>
    </cfRule>
  </conditionalFormatting>
  <conditionalFormatting sqref="K45:K49">
    <cfRule type="containsText" dxfId="137" priority="201" operator="containsText" text="Baja">
      <formula>NOT(ISERROR(SEARCH("Baja",K45)))</formula>
    </cfRule>
    <cfRule type="containsText" dxfId="136" priority="202" operator="containsText" text="Muy Baja">
      <formula>NOT(ISERROR(SEARCH("Muy Baja",K45)))</formula>
    </cfRule>
  </conditionalFormatting>
  <conditionalFormatting sqref="K45:K49">
    <cfRule type="containsText" dxfId="135" priority="199" operator="containsText" text="Muy Alta">
      <formula>NOT(ISERROR(SEARCH("Muy Alta",K45)))</formula>
    </cfRule>
    <cfRule type="containsText" dxfId="134" priority="200" operator="containsText" text="Alta">
      <formula>NOT(ISERROR(SEARCH("Alta",K45)))</formula>
    </cfRule>
  </conditionalFormatting>
  <conditionalFormatting sqref="L45:L49">
    <cfRule type="containsText" dxfId="133" priority="195" operator="containsText" text="Catastrófico">
      <formula>NOT(ISERROR(SEARCH("Catastrófico",L45)))</formula>
    </cfRule>
    <cfRule type="containsText" dxfId="132" priority="196" operator="containsText" text="Mayor">
      <formula>NOT(ISERROR(SEARCH("Mayor",L45)))</formula>
    </cfRule>
    <cfRule type="containsText" dxfId="131" priority="197" operator="containsText" text="Menor">
      <formula>NOT(ISERROR(SEARCH("Menor",L45)))</formula>
    </cfRule>
    <cfRule type="containsText" dxfId="130" priority="198" operator="containsText" text="Leve">
      <formula>NOT(ISERROR(SEARCH("Leve",L45)))</formula>
    </cfRule>
  </conditionalFormatting>
  <conditionalFormatting sqref="K50:L50">
    <cfRule type="containsText" dxfId="129" priority="189" operator="containsText" text="3- Moderado">
      <formula>NOT(ISERROR(SEARCH("3- Moderado",K50)))</formula>
    </cfRule>
    <cfRule type="containsText" dxfId="128" priority="190" operator="containsText" text="6- Moderado">
      <formula>NOT(ISERROR(SEARCH("6- Moderado",K50)))</formula>
    </cfRule>
    <cfRule type="containsText" dxfId="127" priority="191" operator="containsText" text="4- Moderado">
      <formula>NOT(ISERROR(SEARCH("4- Moderado",K50)))</formula>
    </cfRule>
    <cfRule type="containsText" dxfId="126" priority="192" operator="containsText" text="3- Bajo">
      <formula>NOT(ISERROR(SEARCH("3- Bajo",K50)))</formula>
    </cfRule>
    <cfRule type="containsText" dxfId="125" priority="193" operator="containsText" text="4- Bajo">
      <formula>NOT(ISERROR(SEARCH("4- Bajo",K50)))</formula>
    </cfRule>
    <cfRule type="containsText" dxfId="124" priority="194" operator="containsText" text="1- Bajo">
      <formula>NOT(ISERROR(SEARCH("1- Bajo",K50)))</formula>
    </cfRule>
  </conditionalFormatting>
  <conditionalFormatting sqref="H50:I50">
    <cfRule type="containsText" dxfId="123" priority="183" operator="containsText" text="3- Moderado">
      <formula>NOT(ISERROR(SEARCH("3- Moderado",H50)))</formula>
    </cfRule>
    <cfRule type="containsText" dxfId="122" priority="184" operator="containsText" text="6- Moderado">
      <formula>NOT(ISERROR(SEARCH("6- Moderado",H50)))</formula>
    </cfRule>
    <cfRule type="containsText" dxfId="121" priority="185" operator="containsText" text="4- Moderado">
      <formula>NOT(ISERROR(SEARCH("4- Moderado",H50)))</formula>
    </cfRule>
    <cfRule type="containsText" dxfId="120" priority="186" operator="containsText" text="3- Bajo">
      <formula>NOT(ISERROR(SEARCH("3- Bajo",H50)))</formula>
    </cfRule>
    <cfRule type="containsText" dxfId="119" priority="187" operator="containsText" text="4- Bajo">
      <formula>NOT(ISERROR(SEARCH("4- Bajo",H50)))</formula>
    </cfRule>
    <cfRule type="containsText" dxfId="118" priority="188" operator="containsText" text="1- Bajo">
      <formula>NOT(ISERROR(SEARCH("1- Bajo",H50)))</formula>
    </cfRule>
  </conditionalFormatting>
  <conditionalFormatting sqref="A50 C50:E50">
    <cfRule type="containsText" dxfId="117" priority="177" operator="containsText" text="3- Moderado">
      <formula>NOT(ISERROR(SEARCH("3- Moderado",A50)))</formula>
    </cfRule>
    <cfRule type="containsText" dxfId="116" priority="178" operator="containsText" text="6- Moderado">
      <formula>NOT(ISERROR(SEARCH("6- Moderado",A50)))</formula>
    </cfRule>
    <cfRule type="containsText" dxfId="115" priority="179" operator="containsText" text="4- Moderado">
      <formula>NOT(ISERROR(SEARCH("4- Moderado",A50)))</formula>
    </cfRule>
    <cfRule type="containsText" dxfId="114" priority="180" operator="containsText" text="3- Bajo">
      <formula>NOT(ISERROR(SEARCH("3- Bajo",A50)))</formula>
    </cfRule>
    <cfRule type="containsText" dxfId="113" priority="181" operator="containsText" text="4- Bajo">
      <formula>NOT(ISERROR(SEARCH("4- Bajo",A50)))</formula>
    </cfRule>
    <cfRule type="containsText" dxfId="112" priority="182" operator="containsText" text="1- Bajo">
      <formula>NOT(ISERROR(SEARCH("1- Bajo",A50)))</formula>
    </cfRule>
  </conditionalFormatting>
  <conditionalFormatting sqref="F50:G50">
    <cfRule type="containsText" dxfId="111" priority="171" operator="containsText" text="3- Moderado">
      <formula>NOT(ISERROR(SEARCH("3- Moderado",F50)))</formula>
    </cfRule>
    <cfRule type="containsText" dxfId="110" priority="172" operator="containsText" text="6- Moderado">
      <formula>NOT(ISERROR(SEARCH("6- Moderado",F50)))</formula>
    </cfRule>
    <cfRule type="containsText" dxfId="109" priority="173" operator="containsText" text="4- Moderado">
      <formula>NOT(ISERROR(SEARCH("4- Moderado",F50)))</formula>
    </cfRule>
    <cfRule type="containsText" dxfId="108" priority="174" operator="containsText" text="3- Bajo">
      <formula>NOT(ISERROR(SEARCH("3- Bajo",F50)))</formula>
    </cfRule>
    <cfRule type="containsText" dxfId="107" priority="175" operator="containsText" text="4- Bajo">
      <formula>NOT(ISERROR(SEARCH("4- Bajo",F50)))</formula>
    </cfRule>
    <cfRule type="containsText" dxfId="106" priority="176" operator="containsText" text="1- Bajo">
      <formula>NOT(ISERROR(SEARCH("1- Bajo",F50)))</formula>
    </cfRule>
  </conditionalFormatting>
  <conditionalFormatting sqref="J50:J54">
    <cfRule type="containsText" dxfId="105" priority="166" operator="containsText" text="Bajo">
      <formula>NOT(ISERROR(SEARCH("Bajo",J50)))</formula>
    </cfRule>
    <cfRule type="containsText" dxfId="104" priority="167" operator="containsText" text="Moderado">
      <formula>NOT(ISERROR(SEARCH("Moderado",J50)))</formula>
    </cfRule>
    <cfRule type="containsText" dxfId="103" priority="168" operator="containsText" text="Alto">
      <formula>NOT(ISERROR(SEARCH("Alto",J50)))</formula>
    </cfRule>
    <cfRule type="containsText" dxfId="102" priority="169" operator="containsText" text="Extremo">
      <formula>NOT(ISERROR(SEARCH("Extremo",J50)))</formula>
    </cfRule>
    <cfRule type="colorScale" priority="170">
      <colorScale>
        <cfvo type="min"/>
        <cfvo type="max"/>
        <color rgb="FFFF7128"/>
        <color rgb="FFFFEF9C"/>
      </colorScale>
    </cfRule>
  </conditionalFormatting>
  <conditionalFormatting sqref="M50:M54">
    <cfRule type="containsText" dxfId="101" priority="141" operator="containsText" text="Moderado">
      <formula>NOT(ISERROR(SEARCH("Moderado",M50)))</formula>
    </cfRule>
    <cfRule type="containsText" dxfId="100" priority="161" operator="containsText" text="Bajo">
      <formula>NOT(ISERROR(SEARCH("Bajo",M50)))</formula>
    </cfRule>
    <cfRule type="containsText" dxfId="99" priority="162" operator="containsText" text="Moderado">
      <formula>NOT(ISERROR(SEARCH("Moderado",M50)))</formula>
    </cfRule>
    <cfRule type="containsText" dxfId="98" priority="163" operator="containsText" text="Alto">
      <formula>NOT(ISERROR(SEARCH("Alto",M50)))</formula>
    </cfRule>
    <cfRule type="containsText" dxfId="97" priority="164" operator="containsText" text="Extremo">
      <formula>NOT(ISERROR(SEARCH("Extremo",M50)))</formula>
    </cfRule>
    <cfRule type="colorScale" priority="165">
      <colorScale>
        <cfvo type="min"/>
        <cfvo type="max"/>
        <color rgb="FFFF7128"/>
        <color rgb="FFFFEF9C"/>
      </colorScale>
    </cfRule>
  </conditionalFormatting>
  <conditionalFormatting sqref="N50">
    <cfRule type="containsText" dxfId="96" priority="155" operator="containsText" text="3- Moderado">
      <formula>NOT(ISERROR(SEARCH("3- Moderado",N50)))</formula>
    </cfRule>
    <cfRule type="containsText" dxfId="95" priority="156" operator="containsText" text="6- Moderado">
      <formula>NOT(ISERROR(SEARCH("6- Moderado",N50)))</formula>
    </cfRule>
    <cfRule type="containsText" dxfId="94" priority="157" operator="containsText" text="4- Moderado">
      <formula>NOT(ISERROR(SEARCH("4- Moderado",N50)))</formula>
    </cfRule>
    <cfRule type="containsText" dxfId="93" priority="158" operator="containsText" text="3- Bajo">
      <formula>NOT(ISERROR(SEARCH("3- Bajo",N50)))</formula>
    </cfRule>
    <cfRule type="containsText" dxfId="92" priority="159" operator="containsText" text="4- Bajo">
      <formula>NOT(ISERROR(SEARCH("4- Bajo",N50)))</formula>
    </cfRule>
    <cfRule type="containsText" dxfId="91" priority="160" operator="containsText" text="1- Bajo">
      <formula>NOT(ISERROR(SEARCH("1- Bajo",N50)))</formula>
    </cfRule>
  </conditionalFormatting>
  <conditionalFormatting sqref="H50:H54">
    <cfRule type="containsText" dxfId="90" priority="142" operator="containsText" text="Muy Alta">
      <formula>NOT(ISERROR(SEARCH("Muy Alta",H50)))</formula>
    </cfRule>
    <cfRule type="containsText" dxfId="89" priority="143" operator="containsText" text="Alta">
      <formula>NOT(ISERROR(SEARCH("Alta",H50)))</formula>
    </cfRule>
    <cfRule type="containsText" dxfId="88" priority="144" operator="containsText" text="Muy Alta">
      <formula>NOT(ISERROR(SEARCH("Muy Alta",H50)))</formula>
    </cfRule>
    <cfRule type="containsText" dxfId="87" priority="149" operator="containsText" text="Muy Baja">
      <formula>NOT(ISERROR(SEARCH("Muy Baja",H50)))</formula>
    </cfRule>
    <cfRule type="containsText" dxfId="86" priority="150" operator="containsText" text="Baja">
      <formula>NOT(ISERROR(SEARCH("Baja",H50)))</formula>
    </cfRule>
    <cfRule type="containsText" dxfId="85" priority="151" operator="containsText" text="Media">
      <formula>NOT(ISERROR(SEARCH("Media",H50)))</formula>
    </cfRule>
    <cfRule type="containsText" dxfId="84" priority="152" operator="containsText" text="Alta">
      <formula>NOT(ISERROR(SEARCH("Alta",H50)))</formula>
    </cfRule>
    <cfRule type="containsText" dxfId="83" priority="154" operator="containsText" text="Muy Alta">
      <formula>NOT(ISERROR(SEARCH("Muy Alta",H50)))</formula>
    </cfRule>
  </conditionalFormatting>
  <conditionalFormatting sqref="I50:I54">
    <cfRule type="containsText" dxfId="82" priority="145" operator="containsText" text="Catastrófico">
      <formula>NOT(ISERROR(SEARCH("Catastrófico",I50)))</formula>
    </cfRule>
    <cfRule type="containsText" dxfId="81" priority="146" operator="containsText" text="Mayor">
      <formula>NOT(ISERROR(SEARCH("Mayor",I50)))</formula>
    </cfRule>
    <cfRule type="containsText" dxfId="80" priority="147" operator="containsText" text="Menor">
      <formula>NOT(ISERROR(SEARCH("Menor",I50)))</formula>
    </cfRule>
    <cfRule type="containsText" dxfId="79" priority="148" operator="containsText" text="Leve">
      <formula>NOT(ISERROR(SEARCH("Leve",I50)))</formula>
    </cfRule>
    <cfRule type="containsText" dxfId="78" priority="153" operator="containsText" text="Moderado">
      <formula>NOT(ISERROR(SEARCH("Moderado",I50)))</formula>
    </cfRule>
  </conditionalFormatting>
  <conditionalFormatting sqref="K50:K54">
    <cfRule type="containsText" dxfId="77" priority="140" operator="containsText" text="Media">
      <formula>NOT(ISERROR(SEARCH("Media",K50)))</formula>
    </cfRule>
  </conditionalFormatting>
  <conditionalFormatting sqref="L50:L54">
    <cfRule type="containsText" dxfId="76" priority="139" operator="containsText" text="Moderado">
      <formula>NOT(ISERROR(SEARCH("Moderado",L50)))</formula>
    </cfRule>
  </conditionalFormatting>
  <conditionalFormatting sqref="J50:J54">
    <cfRule type="containsText" dxfId="75" priority="138" operator="containsText" text="Moderado">
      <formula>NOT(ISERROR(SEARCH("Moderado",J50)))</formula>
    </cfRule>
  </conditionalFormatting>
  <conditionalFormatting sqref="J50:J54">
    <cfRule type="containsText" dxfId="74" priority="136" operator="containsText" text="Bajo">
      <formula>NOT(ISERROR(SEARCH("Bajo",J50)))</formula>
    </cfRule>
    <cfRule type="containsText" dxfId="73" priority="137" operator="containsText" text="Extremo">
      <formula>NOT(ISERROR(SEARCH("Extremo",J50)))</formula>
    </cfRule>
  </conditionalFormatting>
  <conditionalFormatting sqref="K50:K54">
    <cfRule type="containsText" dxfId="72" priority="134" operator="containsText" text="Baja">
      <formula>NOT(ISERROR(SEARCH("Baja",K50)))</formula>
    </cfRule>
    <cfRule type="containsText" dxfId="71" priority="135" operator="containsText" text="Muy Baja">
      <formula>NOT(ISERROR(SEARCH("Muy Baja",K50)))</formula>
    </cfRule>
  </conditionalFormatting>
  <conditionalFormatting sqref="K50:K54">
    <cfRule type="containsText" dxfId="70" priority="132" operator="containsText" text="Muy Alta">
      <formula>NOT(ISERROR(SEARCH("Muy Alta",K50)))</formula>
    </cfRule>
    <cfRule type="containsText" dxfId="69" priority="133" operator="containsText" text="Alta">
      <formula>NOT(ISERROR(SEARCH("Alta",K50)))</formula>
    </cfRule>
  </conditionalFormatting>
  <conditionalFormatting sqref="L50:L54">
    <cfRule type="containsText" dxfId="68" priority="128" operator="containsText" text="Catastrófico">
      <formula>NOT(ISERROR(SEARCH("Catastrófico",L50)))</formula>
    </cfRule>
    <cfRule type="containsText" dxfId="67" priority="129" operator="containsText" text="Mayor">
      <formula>NOT(ISERROR(SEARCH("Mayor",L50)))</formula>
    </cfRule>
    <cfRule type="containsText" dxfId="66" priority="130" operator="containsText" text="Menor">
      <formula>NOT(ISERROR(SEARCH("Menor",L50)))</formula>
    </cfRule>
    <cfRule type="containsText" dxfId="65" priority="131" operator="containsText" text="Leve">
      <formula>NOT(ISERROR(SEARCH("Leve",L50)))</formula>
    </cfRule>
  </conditionalFormatting>
  <conditionalFormatting sqref="K55:L55">
    <cfRule type="containsText" dxfId="64" priority="122" operator="containsText" text="3- Moderado">
      <formula>NOT(ISERROR(SEARCH("3- Moderado",K55)))</formula>
    </cfRule>
    <cfRule type="containsText" dxfId="63" priority="123" operator="containsText" text="6- Moderado">
      <formula>NOT(ISERROR(SEARCH("6- Moderado",K55)))</formula>
    </cfRule>
    <cfRule type="containsText" dxfId="62" priority="124" operator="containsText" text="4- Moderado">
      <formula>NOT(ISERROR(SEARCH("4- Moderado",K55)))</formula>
    </cfRule>
    <cfRule type="containsText" dxfId="61" priority="125" operator="containsText" text="3- Bajo">
      <formula>NOT(ISERROR(SEARCH("3- Bajo",K55)))</formula>
    </cfRule>
    <cfRule type="containsText" dxfId="60" priority="126" operator="containsText" text="4- Bajo">
      <formula>NOT(ISERROR(SEARCH("4- Bajo",K55)))</formula>
    </cfRule>
    <cfRule type="containsText" dxfId="59" priority="127" operator="containsText" text="1- Bajo">
      <formula>NOT(ISERROR(SEARCH("1- Bajo",K55)))</formula>
    </cfRule>
  </conditionalFormatting>
  <conditionalFormatting sqref="H55:I55">
    <cfRule type="containsText" dxfId="58" priority="116" operator="containsText" text="3- Moderado">
      <formula>NOT(ISERROR(SEARCH("3- Moderado",H55)))</formula>
    </cfRule>
    <cfRule type="containsText" dxfId="57" priority="117" operator="containsText" text="6- Moderado">
      <formula>NOT(ISERROR(SEARCH("6- Moderado",H55)))</formula>
    </cfRule>
    <cfRule type="containsText" dxfId="56" priority="118" operator="containsText" text="4- Moderado">
      <formula>NOT(ISERROR(SEARCH("4- Moderado",H55)))</formula>
    </cfRule>
    <cfRule type="containsText" dxfId="55" priority="119" operator="containsText" text="3- Bajo">
      <formula>NOT(ISERROR(SEARCH("3- Bajo",H55)))</formula>
    </cfRule>
    <cfRule type="containsText" dxfId="54" priority="120" operator="containsText" text="4- Bajo">
      <formula>NOT(ISERROR(SEARCH("4- Bajo",H55)))</formula>
    </cfRule>
    <cfRule type="containsText" dxfId="53" priority="121" operator="containsText" text="1- Bajo">
      <formula>NOT(ISERROR(SEARCH("1- Bajo",H55)))</formula>
    </cfRule>
  </conditionalFormatting>
  <conditionalFormatting sqref="A55 C55:E55">
    <cfRule type="containsText" dxfId="52" priority="110" operator="containsText" text="3- Moderado">
      <formula>NOT(ISERROR(SEARCH("3- Moderado",A55)))</formula>
    </cfRule>
    <cfRule type="containsText" dxfId="51" priority="111" operator="containsText" text="6- Moderado">
      <formula>NOT(ISERROR(SEARCH("6- Moderado",A55)))</formula>
    </cfRule>
    <cfRule type="containsText" dxfId="50" priority="112" operator="containsText" text="4- Moderado">
      <formula>NOT(ISERROR(SEARCH("4- Moderado",A55)))</formula>
    </cfRule>
    <cfRule type="containsText" dxfId="49" priority="113" operator="containsText" text="3- Bajo">
      <formula>NOT(ISERROR(SEARCH("3- Bajo",A55)))</formula>
    </cfRule>
    <cfRule type="containsText" dxfId="48" priority="114" operator="containsText" text="4- Bajo">
      <formula>NOT(ISERROR(SEARCH("4- Bajo",A55)))</formula>
    </cfRule>
    <cfRule type="containsText" dxfId="47" priority="115" operator="containsText" text="1- Bajo">
      <formula>NOT(ISERROR(SEARCH("1- Bajo",A55)))</formula>
    </cfRule>
  </conditionalFormatting>
  <conditionalFormatting sqref="F55:G55">
    <cfRule type="containsText" dxfId="46" priority="104" operator="containsText" text="3- Moderado">
      <formula>NOT(ISERROR(SEARCH("3- Moderado",F55)))</formula>
    </cfRule>
    <cfRule type="containsText" dxfId="45" priority="105" operator="containsText" text="6- Moderado">
      <formula>NOT(ISERROR(SEARCH("6- Moderado",F55)))</formula>
    </cfRule>
    <cfRule type="containsText" dxfId="44" priority="106" operator="containsText" text="4- Moderado">
      <formula>NOT(ISERROR(SEARCH("4- Moderado",F55)))</formula>
    </cfRule>
    <cfRule type="containsText" dxfId="43" priority="107" operator="containsText" text="3- Bajo">
      <formula>NOT(ISERROR(SEARCH("3- Bajo",F55)))</formula>
    </cfRule>
    <cfRule type="containsText" dxfId="42" priority="108" operator="containsText" text="4- Bajo">
      <formula>NOT(ISERROR(SEARCH("4- Bajo",F55)))</formula>
    </cfRule>
    <cfRule type="containsText" dxfId="41" priority="109" operator="containsText" text="1- Bajo">
      <formula>NOT(ISERROR(SEARCH("1- Bajo",F55)))</formula>
    </cfRule>
  </conditionalFormatting>
  <conditionalFormatting sqref="J55:J59">
    <cfRule type="containsText" dxfId="40" priority="99" operator="containsText" text="Bajo">
      <formula>NOT(ISERROR(SEARCH("Bajo",J55)))</formula>
    </cfRule>
    <cfRule type="containsText" dxfId="39" priority="100" operator="containsText" text="Moderado">
      <formula>NOT(ISERROR(SEARCH("Moderado",J55)))</formula>
    </cfRule>
    <cfRule type="containsText" dxfId="38" priority="101" operator="containsText" text="Alto">
      <formula>NOT(ISERROR(SEARCH("Alto",J55)))</formula>
    </cfRule>
    <cfRule type="containsText" dxfId="37" priority="102" operator="containsText" text="Extremo">
      <formula>NOT(ISERROR(SEARCH("Extremo",J55)))</formula>
    </cfRule>
    <cfRule type="colorScale" priority="103">
      <colorScale>
        <cfvo type="min"/>
        <cfvo type="max"/>
        <color rgb="FFFF7128"/>
        <color rgb="FFFFEF9C"/>
      </colorScale>
    </cfRule>
  </conditionalFormatting>
  <conditionalFormatting sqref="M55:M59">
    <cfRule type="containsText" dxfId="36" priority="74" operator="containsText" text="Moderado">
      <formula>NOT(ISERROR(SEARCH("Moderado",M55)))</formula>
    </cfRule>
    <cfRule type="containsText" dxfId="35" priority="94" operator="containsText" text="Bajo">
      <formula>NOT(ISERROR(SEARCH("Bajo",M55)))</formula>
    </cfRule>
    <cfRule type="containsText" dxfId="34" priority="95" operator="containsText" text="Moderado">
      <formula>NOT(ISERROR(SEARCH("Moderado",M55)))</formula>
    </cfRule>
    <cfRule type="containsText" dxfId="33" priority="96" operator="containsText" text="Alto">
      <formula>NOT(ISERROR(SEARCH("Alto",M55)))</formula>
    </cfRule>
    <cfRule type="containsText" dxfId="32" priority="97" operator="containsText" text="Extremo">
      <formula>NOT(ISERROR(SEARCH("Extremo",M55)))</formula>
    </cfRule>
    <cfRule type="colorScale" priority="98">
      <colorScale>
        <cfvo type="min"/>
        <cfvo type="max"/>
        <color rgb="FFFF7128"/>
        <color rgb="FFFFEF9C"/>
      </colorScale>
    </cfRule>
  </conditionalFormatting>
  <conditionalFormatting sqref="N55">
    <cfRule type="containsText" dxfId="31" priority="88" operator="containsText" text="3- Moderado">
      <formula>NOT(ISERROR(SEARCH("3- Moderado",N55)))</formula>
    </cfRule>
    <cfRule type="containsText" dxfId="30" priority="89" operator="containsText" text="6- Moderado">
      <formula>NOT(ISERROR(SEARCH("6- Moderado",N55)))</formula>
    </cfRule>
    <cfRule type="containsText" dxfId="29" priority="90" operator="containsText" text="4- Moderado">
      <formula>NOT(ISERROR(SEARCH("4- Moderado",N55)))</formula>
    </cfRule>
    <cfRule type="containsText" dxfId="28" priority="91" operator="containsText" text="3- Bajo">
      <formula>NOT(ISERROR(SEARCH("3- Bajo",N55)))</formula>
    </cfRule>
    <cfRule type="containsText" dxfId="27" priority="92" operator="containsText" text="4- Bajo">
      <formula>NOT(ISERROR(SEARCH("4- Bajo",N55)))</formula>
    </cfRule>
    <cfRule type="containsText" dxfId="26" priority="93" operator="containsText" text="1- Bajo">
      <formula>NOT(ISERROR(SEARCH("1- Bajo",N55)))</formula>
    </cfRule>
  </conditionalFormatting>
  <conditionalFormatting sqref="H55:H59">
    <cfRule type="containsText" dxfId="25" priority="75" operator="containsText" text="Muy Alta">
      <formula>NOT(ISERROR(SEARCH("Muy Alta",H55)))</formula>
    </cfRule>
    <cfRule type="containsText" dxfId="24" priority="76" operator="containsText" text="Alta">
      <formula>NOT(ISERROR(SEARCH("Alta",H55)))</formula>
    </cfRule>
    <cfRule type="containsText" dxfId="23" priority="77" operator="containsText" text="Muy Alta">
      <formula>NOT(ISERROR(SEARCH("Muy Alta",H55)))</formula>
    </cfRule>
    <cfRule type="containsText" dxfId="22" priority="82" operator="containsText" text="Muy Baja">
      <formula>NOT(ISERROR(SEARCH("Muy Baja",H55)))</formula>
    </cfRule>
    <cfRule type="containsText" dxfId="21" priority="83" operator="containsText" text="Baja">
      <formula>NOT(ISERROR(SEARCH("Baja",H55)))</formula>
    </cfRule>
    <cfRule type="containsText" dxfId="20" priority="84" operator="containsText" text="Media">
      <formula>NOT(ISERROR(SEARCH("Media",H55)))</formula>
    </cfRule>
    <cfRule type="containsText" dxfId="19" priority="85" operator="containsText" text="Alta">
      <formula>NOT(ISERROR(SEARCH("Alta",H55)))</formula>
    </cfRule>
    <cfRule type="containsText" dxfId="18" priority="87" operator="containsText" text="Muy Alta">
      <formula>NOT(ISERROR(SEARCH("Muy Alta",H55)))</formula>
    </cfRule>
  </conditionalFormatting>
  <conditionalFormatting sqref="I55:I59">
    <cfRule type="containsText" dxfId="17" priority="78" operator="containsText" text="Catastrófico">
      <formula>NOT(ISERROR(SEARCH("Catastrófico",I55)))</formula>
    </cfRule>
    <cfRule type="containsText" dxfId="16" priority="79" operator="containsText" text="Mayor">
      <formula>NOT(ISERROR(SEARCH("Mayor",I55)))</formula>
    </cfRule>
    <cfRule type="containsText" dxfId="15" priority="80" operator="containsText" text="Menor">
      <formula>NOT(ISERROR(SEARCH("Menor",I55)))</formula>
    </cfRule>
    <cfRule type="containsText" dxfId="14" priority="81" operator="containsText" text="Leve">
      <formula>NOT(ISERROR(SEARCH("Leve",I55)))</formula>
    </cfRule>
    <cfRule type="containsText" dxfId="13" priority="86" operator="containsText" text="Moderado">
      <formula>NOT(ISERROR(SEARCH("Moderado",I55)))</formula>
    </cfRule>
  </conditionalFormatting>
  <conditionalFormatting sqref="K55:K59">
    <cfRule type="containsText" dxfId="12" priority="73" operator="containsText" text="Media">
      <formula>NOT(ISERROR(SEARCH("Media",K55)))</formula>
    </cfRule>
  </conditionalFormatting>
  <conditionalFormatting sqref="L55:L59">
    <cfRule type="containsText" dxfId="11" priority="72" operator="containsText" text="Moderado">
      <formula>NOT(ISERROR(SEARCH("Moderado",L55)))</formula>
    </cfRule>
  </conditionalFormatting>
  <conditionalFormatting sqref="J55:J59">
    <cfRule type="containsText" dxfId="10" priority="71" operator="containsText" text="Moderado">
      <formula>NOT(ISERROR(SEARCH("Moderado",J55)))</formula>
    </cfRule>
  </conditionalFormatting>
  <conditionalFormatting sqref="J55:J59">
    <cfRule type="containsText" dxfId="9" priority="69" operator="containsText" text="Bajo">
      <formula>NOT(ISERROR(SEARCH("Bajo",J55)))</formula>
    </cfRule>
    <cfRule type="containsText" dxfId="8" priority="70" operator="containsText" text="Extremo">
      <formula>NOT(ISERROR(SEARCH("Extremo",J55)))</formula>
    </cfRule>
  </conditionalFormatting>
  <conditionalFormatting sqref="K55:K59">
    <cfRule type="containsText" dxfId="7" priority="67" operator="containsText" text="Baja">
      <formula>NOT(ISERROR(SEARCH("Baja",K55)))</formula>
    </cfRule>
    <cfRule type="containsText" dxfId="6" priority="68" operator="containsText" text="Muy Baja">
      <formula>NOT(ISERROR(SEARCH("Muy Baja",K55)))</formula>
    </cfRule>
  </conditionalFormatting>
  <conditionalFormatting sqref="K55:K59">
    <cfRule type="containsText" dxfId="5" priority="65" operator="containsText" text="Muy Alta">
      <formula>NOT(ISERROR(SEARCH("Muy Alta",K55)))</formula>
    </cfRule>
    <cfRule type="containsText" dxfId="4" priority="66" operator="containsText" text="Alta">
      <formula>NOT(ISERROR(SEARCH("Alta",K55)))</formula>
    </cfRule>
  </conditionalFormatting>
  <conditionalFormatting sqref="L55:L59">
    <cfRule type="containsText" dxfId="3" priority="61" operator="containsText" text="Catastrófico">
      <formula>NOT(ISERROR(SEARCH("Catastrófico",L55)))</formula>
    </cfRule>
    <cfRule type="containsText" dxfId="2" priority="62" operator="containsText" text="Mayor">
      <formula>NOT(ISERROR(SEARCH("Mayor",L55)))</formula>
    </cfRule>
    <cfRule type="containsText" dxfId="1" priority="63" operator="containsText" text="Menor">
      <formula>NOT(ISERROR(SEARCH("Menor",L55)))</formula>
    </cfRule>
    <cfRule type="containsText" dxfId="0" priority="64" operator="containsText" text="Leve">
      <formula>NOT(ISERROR(SEARCH("Leve",L55)))</formula>
    </cfRule>
  </conditionalFormatting>
  <dataValidations count="7">
    <dataValidation allowBlank="1" showInputMessage="1" showErrorMessage="1" prompt="Seleccionar el tipo de riesgo teniendo en cuenta que  factor organizaconal afecta. Ver explicacion en hoja " sqref="E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Que tan factible es que materialize el riesgo?" sqref="H8"/>
    <dataValidation allowBlank="1" showInputMessage="1" showErrorMessage="1" prompt="El grado de afectación puede ser " sqref="I8"/>
    <dataValidation allowBlank="1" showInputMessage="1" showErrorMessage="1" prompt="Describir las actividades que se van a desarrollar para el proyecto" sqref="O7"/>
    <dataValidation allowBlank="1" showInputMessage="1" showErrorMessage="1" prompt="Seleccionar si el responsable es el responsable de las acciones es el nivel central" sqref="P7:P8"/>
    <dataValidation allowBlank="1" showInputMessage="1" showErrorMessage="1" prompt="seleccionar si el responsable de ejecutar las acciones es el nivel central" sqref="Q8"/>
  </dataValidations>
  <pageMargins left="0.7" right="0.7" top="0.75" bottom="0.75" header="0.3" footer="0.3"/>
  <pageSetup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H58"/>
  <sheetViews>
    <sheetView zoomScale="80" zoomScaleNormal="80" workbookViewId="0">
      <selection activeCell="E55" sqref="E55"/>
    </sheetView>
  </sheetViews>
  <sheetFormatPr baseColWidth="10" defaultColWidth="10.5703125" defaultRowHeight="14.25" x14ac:dyDescent="0.2"/>
  <cols>
    <col min="1" max="1" width="25.85546875" style="59" customWidth="1"/>
    <col min="2" max="2" width="6.42578125" style="60" customWidth="1"/>
    <col min="3" max="3" width="66" style="37" customWidth="1"/>
    <col min="4" max="4" width="9.42578125" style="60" customWidth="1"/>
    <col min="5" max="5" width="83.28515625" style="37" customWidth="1"/>
    <col min="6" max="16384" width="10.5703125" style="37"/>
  </cols>
  <sheetData>
    <row r="1" spans="1:8" ht="12.75" customHeight="1" x14ac:dyDescent="0.2">
      <c r="A1" s="50"/>
      <c r="B1" s="246" t="s">
        <v>14</v>
      </c>
      <c r="C1" s="246"/>
      <c r="D1" s="246"/>
      <c r="E1" s="51"/>
      <c r="F1" s="50"/>
      <c r="G1" s="50"/>
      <c r="H1" s="50"/>
    </row>
    <row r="2" spans="1:8" ht="12.75" customHeight="1" x14ac:dyDescent="0.2">
      <c r="A2" s="50"/>
      <c r="B2" s="246" t="s">
        <v>15</v>
      </c>
      <c r="C2" s="246"/>
      <c r="D2" s="246"/>
      <c r="E2" s="51"/>
      <c r="F2" s="50"/>
      <c r="G2" s="50"/>
      <c r="H2" s="50"/>
    </row>
    <row r="3" spans="1:8" ht="12.75" customHeight="1" x14ac:dyDescent="0.2">
      <c r="A3" s="50"/>
      <c r="B3" s="73"/>
      <c r="C3" s="73"/>
      <c r="D3" s="73"/>
      <c r="E3" s="51"/>
      <c r="F3" s="50"/>
      <c r="G3" s="50"/>
      <c r="H3" s="50"/>
    </row>
    <row r="4" spans="1:8" ht="12.75" customHeight="1" x14ac:dyDescent="0.2">
      <c r="A4" s="50"/>
      <c r="B4" s="73"/>
      <c r="C4" s="73"/>
      <c r="D4" s="73"/>
      <c r="E4" s="51"/>
      <c r="F4" s="50"/>
      <c r="G4" s="50"/>
      <c r="H4" s="50"/>
    </row>
    <row r="5" spans="1:8" ht="54.75" customHeight="1" x14ac:dyDescent="0.2">
      <c r="A5" s="52" t="s">
        <v>16</v>
      </c>
      <c r="B5" s="247" t="s">
        <v>3</v>
      </c>
      <c r="C5" s="247"/>
      <c r="D5" s="52" t="s">
        <v>17</v>
      </c>
      <c r="E5" s="74" t="s">
        <v>18</v>
      </c>
    </row>
    <row r="6" spans="1:8" ht="16.7" customHeight="1" x14ac:dyDescent="0.2">
      <c r="A6" s="42"/>
      <c r="B6" s="43"/>
      <c r="C6" s="43"/>
      <c r="D6" s="42"/>
      <c r="E6" s="41"/>
    </row>
    <row r="7" spans="1:8" ht="54.75" customHeight="1" x14ac:dyDescent="0.2">
      <c r="A7" s="53" t="s">
        <v>19</v>
      </c>
      <c r="B7" s="247" t="s">
        <v>20</v>
      </c>
      <c r="C7" s="247"/>
      <c r="D7" s="247"/>
      <c r="E7" s="247"/>
    </row>
    <row r="8" spans="1:8" ht="13.35" customHeight="1" x14ac:dyDescent="0.2">
      <c r="A8" s="54"/>
      <c r="B8" s="54"/>
      <c r="D8" s="55"/>
      <c r="E8" s="55"/>
    </row>
    <row r="9" spans="1:8" ht="21" customHeight="1" x14ac:dyDescent="0.2">
      <c r="A9" s="54" t="s">
        <v>21</v>
      </c>
      <c r="B9" s="248" t="s">
        <v>22</v>
      </c>
      <c r="C9" s="248"/>
      <c r="D9" s="248"/>
      <c r="E9" s="248"/>
    </row>
    <row r="10" spans="1:8" ht="39" customHeight="1" x14ac:dyDescent="0.2">
      <c r="A10" s="54"/>
      <c r="B10" s="249"/>
      <c r="C10" s="249"/>
      <c r="D10" s="249"/>
      <c r="E10" s="249"/>
    </row>
    <row r="11" spans="1:8" s="56" customFormat="1" ht="12.75" x14ac:dyDescent="0.2">
      <c r="A11" s="245" t="s">
        <v>23</v>
      </c>
      <c r="B11" s="245"/>
      <c r="C11" s="245"/>
      <c r="D11" s="245"/>
      <c r="E11" s="245"/>
    </row>
    <row r="12" spans="1:8" s="56" customFormat="1" ht="12.75" customHeight="1" x14ac:dyDescent="0.2">
      <c r="A12" s="57" t="s">
        <v>24</v>
      </c>
      <c r="B12" s="57" t="s">
        <v>25</v>
      </c>
      <c r="C12" s="58" t="s">
        <v>26</v>
      </c>
      <c r="D12" s="58" t="s">
        <v>27</v>
      </c>
      <c r="E12" s="58" t="s">
        <v>28</v>
      </c>
    </row>
    <row r="13" spans="1:8" s="56" customFormat="1" ht="12.75" customHeight="1" x14ac:dyDescent="0.2">
      <c r="A13" s="57"/>
      <c r="B13" s="57"/>
      <c r="C13" s="58"/>
      <c r="D13" s="58"/>
      <c r="E13" s="58"/>
    </row>
    <row r="14" spans="1:8" ht="66.75" customHeight="1" x14ac:dyDescent="0.2">
      <c r="A14" s="527" t="s">
        <v>539</v>
      </c>
      <c r="B14" s="201">
        <v>1</v>
      </c>
      <c r="C14" s="528" t="s">
        <v>540</v>
      </c>
      <c r="D14" s="201">
        <v>1</v>
      </c>
      <c r="E14" s="529" t="s">
        <v>541</v>
      </c>
    </row>
    <row r="15" spans="1:8" ht="38.25" x14ac:dyDescent="0.2">
      <c r="A15" s="530"/>
      <c r="B15" s="531">
        <v>2</v>
      </c>
      <c r="C15" s="528" t="s">
        <v>542</v>
      </c>
      <c r="D15" s="531">
        <v>2</v>
      </c>
      <c r="E15" s="529" t="s">
        <v>543</v>
      </c>
    </row>
    <row r="16" spans="1:8" ht="38.25" x14ac:dyDescent="0.2">
      <c r="A16" s="532" t="s">
        <v>30</v>
      </c>
      <c r="B16" s="201">
        <v>3</v>
      </c>
      <c r="C16" s="75" t="s">
        <v>31</v>
      </c>
      <c r="D16" s="201">
        <v>3</v>
      </c>
      <c r="E16" s="533" t="s">
        <v>544</v>
      </c>
    </row>
    <row r="17" spans="1:5" ht="25.5" x14ac:dyDescent="0.2">
      <c r="A17" s="534" t="s">
        <v>32</v>
      </c>
      <c r="B17" s="201">
        <v>4</v>
      </c>
      <c r="C17" s="75" t="s">
        <v>33</v>
      </c>
      <c r="D17" s="201">
        <v>4</v>
      </c>
      <c r="E17" s="529" t="s">
        <v>545</v>
      </c>
    </row>
    <row r="18" spans="1:5" ht="25.5" x14ac:dyDescent="0.2">
      <c r="A18" s="535"/>
      <c r="B18" s="531">
        <v>5</v>
      </c>
      <c r="C18" s="528" t="s">
        <v>546</v>
      </c>
      <c r="D18" s="531">
        <v>5</v>
      </c>
      <c r="E18" s="529" t="s">
        <v>596</v>
      </c>
    </row>
    <row r="19" spans="1:5" ht="25.5" x14ac:dyDescent="0.2">
      <c r="A19" s="536"/>
      <c r="B19" s="531">
        <v>6</v>
      </c>
      <c r="C19" s="528" t="s">
        <v>547</v>
      </c>
      <c r="D19" s="531"/>
      <c r="E19" s="529"/>
    </row>
    <row r="20" spans="1:5" x14ac:dyDescent="0.2">
      <c r="A20" s="534" t="s">
        <v>34</v>
      </c>
      <c r="B20" s="201">
        <v>7</v>
      </c>
      <c r="C20" s="75" t="s">
        <v>35</v>
      </c>
      <c r="D20" s="201"/>
      <c r="E20" s="529"/>
    </row>
    <row r="21" spans="1:5" ht="51" x14ac:dyDescent="0.2">
      <c r="A21" s="535"/>
      <c r="B21" s="201">
        <v>8</v>
      </c>
      <c r="C21" s="537" t="s">
        <v>36</v>
      </c>
      <c r="D21" s="201">
        <v>6</v>
      </c>
      <c r="E21" s="538" t="s">
        <v>548</v>
      </c>
    </row>
    <row r="22" spans="1:5" x14ac:dyDescent="0.2">
      <c r="A22" s="536"/>
      <c r="B22" s="531">
        <v>9</v>
      </c>
      <c r="C22" s="528" t="s">
        <v>549</v>
      </c>
      <c r="D22" s="201">
        <v>7</v>
      </c>
      <c r="E22" s="529" t="s">
        <v>550</v>
      </c>
    </row>
    <row r="23" spans="1:5" x14ac:dyDescent="0.2">
      <c r="A23" s="201" t="s">
        <v>551</v>
      </c>
      <c r="B23" s="201">
        <v>10</v>
      </c>
      <c r="C23" s="75" t="s">
        <v>29</v>
      </c>
      <c r="D23" s="531">
        <v>8</v>
      </c>
      <c r="E23" s="538" t="s">
        <v>552</v>
      </c>
    </row>
    <row r="24" spans="1:5" ht="25.5" x14ac:dyDescent="0.2">
      <c r="A24" s="539" t="s">
        <v>37</v>
      </c>
      <c r="B24" s="540">
        <v>11</v>
      </c>
      <c r="C24" s="529" t="s">
        <v>38</v>
      </c>
      <c r="D24" s="201">
        <v>9</v>
      </c>
      <c r="E24" s="541" t="s">
        <v>553</v>
      </c>
    </row>
    <row r="25" spans="1:5" x14ac:dyDescent="0.2">
      <c r="A25" s="539"/>
      <c r="B25" s="540">
        <v>12</v>
      </c>
      <c r="C25" s="529" t="s">
        <v>39</v>
      </c>
      <c r="D25" s="540">
        <v>10</v>
      </c>
      <c r="E25" s="541" t="s">
        <v>554</v>
      </c>
    </row>
    <row r="26" spans="1:5" ht="38.25" x14ac:dyDescent="0.2">
      <c r="A26" s="539"/>
      <c r="B26" s="540">
        <v>13</v>
      </c>
      <c r="C26" s="529" t="s">
        <v>40</v>
      </c>
      <c r="D26" s="540">
        <v>11</v>
      </c>
      <c r="E26" s="541" t="s">
        <v>555</v>
      </c>
    </row>
    <row r="27" spans="1:5" ht="25.5" x14ac:dyDescent="0.2">
      <c r="A27" s="539"/>
      <c r="B27" s="540">
        <v>14</v>
      </c>
      <c r="C27" s="529" t="s">
        <v>41</v>
      </c>
      <c r="D27" s="540">
        <v>12</v>
      </c>
      <c r="E27" s="541" t="s">
        <v>556</v>
      </c>
    </row>
    <row r="28" spans="1:5" ht="38.25" x14ac:dyDescent="0.2">
      <c r="A28" s="539"/>
      <c r="B28" s="540">
        <v>15</v>
      </c>
      <c r="C28" s="542" t="s">
        <v>557</v>
      </c>
      <c r="D28" s="540"/>
      <c r="E28" s="529" t="s">
        <v>42</v>
      </c>
    </row>
    <row r="29" spans="1:5" x14ac:dyDescent="0.2">
      <c r="A29" s="543" t="s">
        <v>43</v>
      </c>
      <c r="B29" s="543"/>
      <c r="C29" s="543"/>
      <c r="D29" s="543"/>
      <c r="E29" s="543"/>
    </row>
    <row r="30" spans="1:5" x14ac:dyDescent="0.2">
      <c r="A30" s="544" t="s">
        <v>558</v>
      </c>
      <c r="B30" s="544" t="s">
        <v>25</v>
      </c>
      <c r="C30" s="202" t="s">
        <v>559</v>
      </c>
      <c r="D30" s="202" t="s">
        <v>27</v>
      </c>
      <c r="E30" s="202" t="s">
        <v>560</v>
      </c>
    </row>
    <row r="31" spans="1:5" x14ac:dyDescent="0.2">
      <c r="A31" s="545" t="s">
        <v>561</v>
      </c>
      <c r="B31" s="546">
        <v>1</v>
      </c>
      <c r="C31" s="547" t="s">
        <v>44</v>
      </c>
      <c r="D31" s="546">
        <v>1</v>
      </c>
      <c r="E31" s="547" t="s">
        <v>45</v>
      </c>
    </row>
    <row r="32" spans="1:5" ht="25.5" x14ac:dyDescent="0.2">
      <c r="A32" s="545"/>
      <c r="B32" s="546">
        <v>2</v>
      </c>
      <c r="C32" s="542" t="s">
        <v>562</v>
      </c>
      <c r="D32" s="546">
        <v>2</v>
      </c>
      <c r="E32" s="542" t="s">
        <v>563</v>
      </c>
    </row>
    <row r="33" spans="1:5" ht="63.75" x14ac:dyDescent="0.2">
      <c r="A33" s="545"/>
      <c r="B33" s="546">
        <v>3</v>
      </c>
      <c r="C33" s="547" t="s">
        <v>564</v>
      </c>
      <c r="D33" s="546">
        <v>3</v>
      </c>
      <c r="E33" s="547" t="s">
        <v>565</v>
      </c>
    </row>
    <row r="34" spans="1:5" ht="25.5" x14ac:dyDescent="0.2">
      <c r="A34" s="545" t="s">
        <v>566</v>
      </c>
      <c r="B34" s="546">
        <v>4</v>
      </c>
      <c r="C34" s="547" t="s">
        <v>46</v>
      </c>
      <c r="D34" s="546">
        <v>4</v>
      </c>
      <c r="E34" s="547" t="s">
        <v>47</v>
      </c>
    </row>
    <row r="35" spans="1:5" ht="25.5" x14ac:dyDescent="0.2">
      <c r="A35" s="545"/>
      <c r="B35" s="546">
        <v>5</v>
      </c>
      <c r="C35" s="547" t="s">
        <v>48</v>
      </c>
      <c r="D35" s="546">
        <v>5</v>
      </c>
      <c r="E35" s="547" t="s">
        <v>49</v>
      </c>
    </row>
    <row r="36" spans="1:5" ht="25.5" x14ac:dyDescent="0.2">
      <c r="A36" s="545"/>
      <c r="B36" s="546">
        <v>6</v>
      </c>
      <c r="C36" s="547"/>
      <c r="D36" s="546">
        <v>6</v>
      </c>
      <c r="E36" s="547" t="s">
        <v>50</v>
      </c>
    </row>
    <row r="37" spans="1:5" x14ac:dyDescent="0.2">
      <c r="A37" s="545"/>
      <c r="B37" s="546"/>
      <c r="C37" s="547"/>
      <c r="D37" s="546">
        <v>7</v>
      </c>
      <c r="E37" s="547" t="s">
        <v>567</v>
      </c>
    </row>
    <row r="38" spans="1:5" ht="25.5" x14ac:dyDescent="0.2">
      <c r="A38" s="539" t="s">
        <v>568</v>
      </c>
      <c r="B38" s="546">
        <v>7</v>
      </c>
      <c r="C38" s="547" t="s">
        <v>51</v>
      </c>
      <c r="D38" s="546">
        <v>8</v>
      </c>
      <c r="E38" s="547" t="s">
        <v>569</v>
      </c>
    </row>
    <row r="39" spans="1:5" ht="38.25" x14ac:dyDescent="0.2">
      <c r="A39" s="539"/>
      <c r="B39" s="546">
        <v>8</v>
      </c>
      <c r="C39" s="542" t="s">
        <v>570</v>
      </c>
      <c r="D39" s="546">
        <v>9</v>
      </c>
      <c r="E39" s="547" t="s">
        <v>52</v>
      </c>
    </row>
    <row r="40" spans="1:5" x14ac:dyDescent="0.2">
      <c r="A40" s="539"/>
      <c r="B40" s="546"/>
      <c r="C40" s="547"/>
      <c r="D40" s="548">
        <v>10</v>
      </c>
      <c r="E40" s="547" t="s">
        <v>571</v>
      </c>
    </row>
    <row r="41" spans="1:5" x14ac:dyDescent="0.2">
      <c r="A41" s="539"/>
      <c r="B41" s="546"/>
      <c r="C41" s="547"/>
      <c r="D41" s="546">
        <v>11</v>
      </c>
      <c r="E41" s="542" t="s">
        <v>572</v>
      </c>
    </row>
    <row r="42" spans="1:5" ht="63.75" x14ac:dyDescent="0.2">
      <c r="A42" s="201" t="s">
        <v>573</v>
      </c>
      <c r="B42" s="546">
        <v>9</v>
      </c>
      <c r="C42" s="547" t="s">
        <v>53</v>
      </c>
      <c r="D42" s="548">
        <v>12</v>
      </c>
      <c r="E42" s="547" t="s">
        <v>54</v>
      </c>
    </row>
    <row r="43" spans="1:5" x14ac:dyDescent="0.2">
      <c r="A43" s="539" t="s">
        <v>34</v>
      </c>
      <c r="B43" s="546">
        <v>10</v>
      </c>
      <c r="C43" s="547" t="s">
        <v>55</v>
      </c>
      <c r="D43" s="548">
        <v>13</v>
      </c>
      <c r="E43" s="547" t="s">
        <v>56</v>
      </c>
    </row>
    <row r="44" spans="1:5" ht="25.5" x14ac:dyDescent="0.2">
      <c r="A44" s="539"/>
      <c r="B44" s="546">
        <v>11</v>
      </c>
      <c r="C44" s="542" t="s">
        <v>597</v>
      </c>
      <c r="D44" s="546">
        <v>14</v>
      </c>
      <c r="E44" s="542" t="s">
        <v>598</v>
      </c>
    </row>
    <row r="45" spans="1:5" ht="25.5" x14ac:dyDescent="0.2">
      <c r="A45" s="539"/>
      <c r="B45" s="546">
        <v>12</v>
      </c>
      <c r="C45" s="542" t="s">
        <v>574</v>
      </c>
      <c r="D45" s="546">
        <v>15</v>
      </c>
      <c r="E45" s="547" t="s">
        <v>575</v>
      </c>
    </row>
    <row r="46" spans="1:5" ht="25.5" x14ac:dyDescent="0.2">
      <c r="A46" s="539" t="s">
        <v>171</v>
      </c>
      <c r="B46" s="546">
        <v>13</v>
      </c>
      <c r="C46" s="542" t="s">
        <v>576</v>
      </c>
      <c r="D46" s="548">
        <v>16</v>
      </c>
      <c r="E46" s="547" t="s">
        <v>57</v>
      </c>
    </row>
    <row r="47" spans="1:5" ht="25.5" x14ac:dyDescent="0.2">
      <c r="A47" s="539"/>
      <c r="B47" s="546">
        <v>14</v>
      </c>
      <c r="C47" s="542" t="s">
        <v>577</v>
      </c>
      <c r="D47" s="546">
        <v>17</v>
      </c>
      <c r="E47" s="542" t="s">
        <v>578</v>
      </c>
    </row>
    <row r="48" spans="1:5" ht="25.5" x14ac:dyDescent="0.2">
      <c r="A48" s="201" t="s">
        <v>579</v>
      </c>
      <c r="B48" s="546">
        <v>15</v>
      </c>
      <c r="C48" s="547" t="s">
        <v>580</v>
      </c>
      <c r="D48" s="548">
        <v>18</v>
      </c>
      <c r="E48" s="547" t="s">
        <v>581</v>
      </c>
    </row>
    <row r="49" spans="1:5" ht="25.5" x14ac:dyDescent="0.2">
      <c r="A49" s="539" t="s">
        <v>582</v>
      </c>
      <c r="B49" s="546">
        <v>16</v>
      </c>
      <c r="C49" s="547" t="s">
        <v>583</v>
      </c>
      <c r="D49" s="548">
        <v>19</v>
      </c>
      <c r="E49" s="547" t="s">
        <v>584</v>
      </c>
    </row>
    <row r="50" spans="1:5" x14ac:dyDescent="0.2">
      <c r="A50" s="539"/>
      <c r="B50" s="546">
        <v>17</v>
      </c>
      <c r="C50" s="542" t="s">
        <v>585</v>
      </c>
      <c r="D50" s="546">
        <v>20</v>
      </c>
      <c r="E50" s="542" t="s">
        <v>586</v>
      </c>
    </row>
    <row r="51" spans="1:5" ht="38.25" x14ac:dyDescent="0.2">
      <c r="A51" s="539" t="s">
        <v>587</v>
      </c>
      <c r="B51" s="546">
        <v>18</v>
      </c>
      <c r="C51" s="547" t="s">
        <v>599</v>
      </c>
      <c r="D51" s="548">
        <v>21</v>
      </c>
      <c r="E51" s="547" t="s">
        <v>588</v>
      </c>
    </row>
    <row r="52" spans="1:5" ht="25.5" x14ac:dyDescent="0.2">
      <c r="A52" s="539"/>
      <c r="B52" s="546">
        <v>19</v>
      </c>
      <c r="C52" s="542" t="s">
        <v>589</v>
      </c>
      <c r="D52" s="546"/>
      <c r="E52" s="542"/>
    </row>
    <row r="53" spans="1:5" ht="25.5" x14ac:dyDescent="0.2">
      <c r="A53" s="539" t="s">
        <v>37</v>
      </c>
      <c r="B53" s="549">
        <v>20</v>
      </c>
      <c r="C53" s="547" t="s">
        <v>58</v>
      </c>
      <c r="D53" s="548">
        <v>22</v>
      </c>
      <c r="E53" s="547" t="s">
        <v>59</v>
      </c>
    </row>
    <row r="54" spans="1:5" ht="25.5" x14ac:dyDescent="0.2">
      <c r="A54" s="539"/>
      <c r="B54" s="549">
        <v>21</v>
      </c>
      <c r="C54" s="547" t="s">
        <v>590</v>
      </c>
      <c r="D54" s="548">
        <v>23</v>
      </c>
      <c r="E54" s="547" t="s">
        <v>60</v>
      </c>
    </row>
    <row r="55" spans="1:5" ht="25.5" x14ac:dyDescent="0.2">
      <c r="A55" s="539"/>
      <c r="B55" s="549">
        <v>22</v>
      </c>
      <c r="C55" s="547" t="s">
        <v>61</v>
      </c>
      <c r="D55" s="548">
        <v>24</v>
      </c>
      <c r="E55" s="547" t="s">
        <v>600</v>
      </c>
    </row>
    <row r="56" spans="1:5" ht="25.5" x14ac:dyDescent="0.2">
      <c r="A56" s="539"/>
      <c r="B56" s="549">
        <v>23</v>
      </c>
      <c r="C56" s="547" t="s">
        <v>591</v>
      </c>
      <c r="D56" s="548">
        <v>25</v>
      </c>
      <c r="E56" s="547" t="s">
        <v>592</v>
      </c>
    </row>
    <row r="57" spans="1:5" ht="38.25" x14ac:dyDescent="0.2">
      <c r="A57" s="539"/>
      <c r="B57" s="546">
        <v>24</v>
      </c>
      <c r="C57" s="542" t="s">
        <v>593</v>
      </c>
      <c r="D57" s="548">
        <v>26</v>
      </c>
      <c r="E57" s="547" t="s">
        <v>62</v>
      </c>
    </row>
    <row r="58" spans="1:5" x14ac:dyDescent="0.2">
      <c r="A58" s="539"/>
      <c r="B58" s="546">
        <v>25</v>
      </c>
      <c r="C58" s="542" t="s">
        <v>594</v>
      </c>
      <c r="D58" s="548">
        <v>27</v>
      </c>
      <c r="E58" s="547" t="s">
        <v>595</v>
      </c>
    </row>
  </sheetData>
  <mergeCells count="19">
    <mergeCell ref="A46:A47"/>
    <mergeCell ref="A49:A50"/>
    <mergeCell ref="A51:A52"/>
    <mergeCell ref="A53:A58"/>
    <mergeCell ref="A14:A15"/>
    <mergeCell ref="A17:A19"/>
    <mergeCell ref="A20:A22"/>
    <mergeCell ref="A24:A28"/>
    <mergeCell ref="A29:E29"/>
    <mergeCell ref="A31:A33"/>
    <mergeCell ref="A34:A37"/>
    <mergeCell ref="A38:A41"/>
    <mergeCell ref="A43:A45"/>
    <mergeCell ref="A11:E11"/>
    <mergeCell ref="B1:D1"/>
    <mergeCell ref="B2:D2"/>
    <mergeCell ref="B5:C5"/>
    <mergeCell ref="B7:E7"/>
    <mergeCell ref="B9:E1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19"/>
  <sheetViews>
    <sheetView zoomScaleNormal="100" workbookViewId="0">
      <selection activeCell="A13" sqref="A13"/>
    </sheetView>
  </sheetViews>
  <sheetFormatPr baseColWidth="10" defaultColWidth="10.5703125" defaultRowHeight="18.75" x14ac:dyDescent="0.3"/>
  <cols>
    <col min="1" max="1" width="65.28515625" style="48" customWidth="1"/>
    <col min="2" max="2" width="5.5703125" style="49" customWidth="1"/>
    <col min="3" max="5" width="5.5703125" style="47" customWidth="1"/>
    <col min="6" max="6" width="44.42578125" style="48" customWidth="1"/>
  </cols>
  <sheetData>
    <row r="1" spans="1:7" ht="22.5" customHeight="1" x14ac:dyDescent="0.25">
      <c r="A1" s="250" t="s">
        <v>14</v>
      </c>
      <c r="B1" s="250"/>
      <c r="C1" s="250"/>
      <c r="D1" s="250"/>
      <c r="E1" s="250"/>
      <c r="F1" s="250"/>
    </row>
    <row r="2" spans="1:7" x14ac:dyDescent="0.3">
      <c r="A2" s="251" t="s">
        <v>63</v>
      </c>
      <c r="B2" s="251"/>
      <c r="C2" s="251"/>
      <c r="D2" s="251"/>
      <c r="E2" s="251"/>
      <c r="F2" s="251"/>
    </row>
    <row r="3" spans="1:7" x14ac:dyDescent="0.3">
      <c r="A3" s="252" t="s">
        <v>64</v>
      </c>
      <c r="B3" s="253"/>
      <c r="C3" s="253"/>
      <c r="D3" s="253"/>
      <c r="E3" s="253"/>
      <c r="F3" s="254"/>
    </row>
    <row r="4" spans="1:7" ht="19.5" customHeight="1" x14ac:dyDescent="0.25">
      <c r="A4" s="255" t="s">
        <v>65</v>
      </c>
      <c r="B4" s="257" t="s">
        <v>66</v>
      </c>
      <c r="C4" s="258"/>
      <c r="D4" s="258"/>
      <c r="E4" s="259"/>
      <c r="F4" s="45" t="s">
        <v>67</v>
      </c>
    </row>
    <row r="5" spans="1:7" ht="19.5" customHeight="1" x14ac:dyDescent="0.25">
      <c r="A5" s="256"/>
      <c r="B5" s="205" t="s">
        <v>68</v>
      </c>
      <c r="C5" s="205" t="s">
        <v>69</v>
      </c>
      <c r="D5" s="205" t="s">
        <v>70</v>
      </c>
      <c r="E5" s="205" t="s">
        <v>71</v>
      </c>
      <c r="F5" s="46"/>
    </row>
    <row r="6" spans="1:7" ht="15" x14ac:dyDescent="0.25">
      <c r="A6" s="200" t="s">
        <v>73</v>
      </c>
      <c r="B6" s="203"/>
      <c r="C6" s="550"/>
      <c r="D6" s="203"/>
      <c r="E6" s="550">
        <v>4</v>
      </c>
      <c r="F6" s="204" t="s">
        <v>72</v>
      </c>
      <c r="G6" s="77"/>
    </row>
    <row r="7" spans="1:7" ht="25.5" x14ac:dyDescent="0.25">
      <c r="A7" s="200" t="s">
        <v>74</v>
      </c>
      <c r="B7" s="203"/>
      <c r="C7" s="550">
        <v>11</v>
      </c>
      <c r="D7" s="203">
        <v>21</v>
      </c>
      <c r="E7" s="550">
        <v>22</v>
      </c>
      <c r="F7" s="204" t="s">
        <v>72</v>
      </c>
    </row>
    <row r="8" spans="1:7" ht="25.5" x14ac:dyDescent="0.25">
      <c r="A8" s="200" t="s">
        <v>75</v>
      </c>
      <c r="B8" s="203"/>
      <c r="C8" s="550"/>
      <c r="D8" s="203">
        <v>5</v>
      </c>
      <c r="E8" s="550"/>
      <c r="F8" s="204" t="s">
        <v>72</v>
      </c>
    </row>
    <row r="9" spans="1:7" ht="25.5" x14ac:dyDescent="0.25">
      <c r="A9" s="200" t="s">
        <v>610</v>
      </c>
      <c r="B9" s="203"/>
      <c r="C9" s="550"/>
      <c r="D9" s="203">
        <v>10</v>
      </c>
      <c r="E9" s="550"/>
      <c r="F9" s="204" t="s">
        <v>76</v>
      </c>
    </row>
    <row r="10" spans="1:7" ht="25.5" x14ac:dyDescent="0.25">
      <c r="A10" s="200" t="s">
        <v>77</v>
      </c>
      <c r="B10" s="203"/>
      <c r="C10" s="550"/>
      <c r="D10" s="203"/>
      <c r="E10" s="550">
        <v>13</v>
      </c>
      <c r="F10" s="76" t="s">
        <v>72</v>
      </c>
    </row>
    <row r="11" spans="1:7" ht="15" x14ac:dyDescent="0.25">
      <c r="A11" s="200" t="s">
        <v>601</v>
      </c>
      <c r="B11" s="548">
        <v>7</v>
      </c>
      <c r="C11" s="548"/>
      <c r="D11" s="548"/>
      <c r="E11" s="548"/>
      <c r="F11" s="204" t="s">
        <v>76</v>
      </c>
    </row>
    <row r="12" spans="1:7" ht="30.75" customHeight="1" x14ac:dyDescent="0.25">
      <c r="A12" s="200" t="s">
        <v>602</v>
      </c>
      <c r="B12" s="548">
        <v>8</v>
      </c>
      <c r="C12" s="548"/>
      <c r="D12" s="548"/>
      <c r="E12" s="548"/>
      <c r="F12" s="204" t="s">
        <v>603</v>
      </c>
    </row>
    <row r="13" spans="1:7" ht="28.5" customHeight="1" x14ac:dyDescent="0.25">
      <c r="A13" s="200" t="s">
        <v>604</v>
      </c>
      <c r="B13" s="548"/>
      <c r="C13" s="548"/>
      <c r="D13" s="548">
        <v>2</v>
      </c>
      <c r="E13" s="548">
        <v>2</v>
      </c>
      <c r="F13" s="76" t="s">
        <v>72</v>
      </c>
    </row>
    <row r="14" spans="1:7" ht="25.5" x14ac:dyDescent="0.25">
      <c r="A14" s="200" t="s">
        <v>605</v>
      </c>
      <c r="B14" s="548"/>
      <c r="C14" s="548"/>
      <c r="D14" s="548">
        <v>8</v>
      </c>
      <c r="E14" s="548"/>
      <c r="F14" s="76" t="s">
        <v>72</v>
      </c>
    </row>
    <row r="15" spans="1:7" ht="25.5" x14ac:dyDescent="0.25">
      <c r="A15" s="200" t="s">
        <v>606</v>
      </c>
      <c r="B15" s="548"/>
      <c r="C15" s="548"/>
      <c r="D15" s="548"/>
      <c r="E15" s="548">
        <v>11</v>
      </c>
      <c r="F15" s="76" t="s">
        <v>72</v>
      </c>
    </row>
    <row r="16" spans="1:7" ht="25.5" x14ac:dyDescent="0.25">
      <c r="A16" s="200" t="s">
        <v>607</v>
      </c>
      <c r="B16" s="548"/>
      <c r="C16" s="548"/>
      <c r="D16" s="548">
        <v>11</v>
      </c>
      <c r="E16" s="548"/>
      <c r="F16" s="76" t="s">
        <v>72</v>
      </c>
    </row>
    <row r="17" spans="1:6" ht="38.25" x14ac:dyDescent="0.25">
      <c r="A17" s="200" t="s">
        <v>608</v>
      </c>
      <c r="B17" s="548"/>
      <c r="C17" s="548"/>
      <c r="D17" s="548">
        <v>25</v>
      </c>
      <c r="E17" s="548"/>
      <c r="F17" s="76" t="s">
        <v>72</v>
      </c>
    </row>
    <row r="18" spans="1:6" ht="25.5" x14ac:dyDescent="0.25">
      <c r="A18" s="200" t="s">
        <v>609</v>
      </c>
      <c r="B18" s="548"/>
      <c r="C18" s="548">
        <v>6</v>
      </c>
      <c r="D18" s="548"/>
      <c r="E18" s="548"/>
      <c r="F18" s="76" t="s">
        <v>72</v>
      </c>
    </row>
    <row r="19" spans="1:6" ht="15" x14ac:dyDescent="0.25">
      <c r="A19" s="75" t="s">
        <v>575</v>
      </c>
      <c r="B19" s="548"/>
      <c r="C19" s="548"/>
      <c r="D19" s="548"/>
      <c r="E19" s="548">
        <v>15</v>
      </c>
      <c r="F19" s="76" t="s">
        <v>72</v>
      </c>
    </row>
  </sheetData>
  <mergeCells count="5">
    <mergeCell ref="A1:F1"/>
    <mergeCell ref="A2:F2"/>
    <mergeCell ref="A3:F3"/>
    <mergeCell ref="A4:A5"/>
    <mergeCell ref="B4:E4"/>
  </mergeCells>
  <dataValidations count="2">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F4 J5"/>
    <dataValidation allowBlank="1" showInputMessage="1" showErrorMessage="1" prompt="Proponer y escribir en una frase la estrategia para gestionar la debilidad, la oportunidad, la amenaza o la fortaleza.Usar verbo de acción en infinitivo._x000a_" sqref="G1 A4"/>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H41"/>
  <sheetViews>
    <sheetView zoomScale="130" zoomScaleNormal="130" workbookViewId="0">
      <selection activeCell="B4" sqref="B4:H4"/>
    </sheetView>
  </sheetViews>
  <sheetFormatPr baseColWidth="10" defaultColWidth="11.42578125" defaultRowHeight="15" x14ac:dyDescent="0.25"/>
  <cols>
    <col min="1" max="1" width="2.85546875" style="7" customWidth="1"/>
    <col min="2" max="3" width="24.7109375" style="7" customWidth="1"/>
    <col min="4" max="4" width="16" style="7" customWidth="1"/>
    <col min="5" max="5" width="24.7109375" style="7" customWidth="1"/>
    <col min="6" max="6" width="27.7109375" style="7" customWidth="1"/>
    <col min="7" max="8" width="24.7109375" style="7" customWidth="1"/>
    <col min="9" max="16384" width="11.42578125" style="7"/>
  </cols>
  <sheetData>
    <row r="1" spans="2:8" ht="15.75" thickBot="1" x14ac:dyDescent="0.3"/>
    <row r="2" spans="2:8" ht="18" x14ac:dyDescent="0.25">
      <c r="B2" s="284" t="s">
        <v>78</v>
      </c>
      <c r="C2" s="285"/>
      <c r="D2" s="285"/>
      <c r="E2" s="285"/>
      <c r="F2" s="285"/>
      <c r="G2" s="285"/>
      <c r="H2" s="286"/>
    </row>
    <row r="3" spans="2:8" ht="16.5" x14ac:dyDescent="0.25">
      <c r="B3" s="287" t="s">
        <v>79</v>
      </c>
      <c r="C3" s="288"/>
      <c r="D3" s="288"/>
      <c r="E3" s="288"/>
      <c r="F3" s="288"/>
      <c r="G3" s="288"/>
      <c r="H3" s="289"/>
    </row>
    <row r="4" spans="2:8" ht="88.5" customHeight="1" x14ac:dyDescent="0.25">
      <c r="B4" s="290" t="s">
        <v>80</v>
      </c>
      <c r="C4" s="291"/>
      <c r="D4" s="291"/>
      <c r="E4" s="291"/>
      <c r="F4" s="291"/>
      <c r="G4" s="291"/>
      <c r="H4" s="292"/>
    </row>
    <row r="5" spans="2:8" ht="16.5" x14ac:dyDescent="0.25">
      <c r="B5" s="8"/>
      <c r="C5" s="9"/>
      <c r="D5" s="9"/>
      <c r="E5" s="9"/>
      <c r="F5" s="9"/>
      <c r="G5" s="9"/>
      <c r="H5" s="10"/>
    </row>
    <row r="6" spans="2:8" ht="16.5" customHeight="1" x14ac:dyDescent="0.25">
      <c r="B6" s="293" t="s">
        <v>81</v>
      </c>
      <c r="C6" s="294"/>
      <c r="D6" s="294"/>
      <c r="E6" s="294"/>
      <c r="F6" s="294"/>
      <c r="G6" s="294"/>
      <c r="H6" s="295"/>
    </row>
    <row r="7" spans="2:8" ht="44.25" customHeight="1" x14ac:dyDescent="0.25">
      <c r="B7" s="293"/>
      <c r="C7" s="294"/>
      <c r="D7" s="294"/>
      <c r="E7" s="294"/>
      <c r="F7" s="294"/>
      <c r="G7" s="294"/>
      <c r="H7" s="295"/>
    </row>
    <row r="8" spans="2:8" ht="15.75" thickBot="1" x14ac:dyDescent="0.3">
      <c r="B8" s="11"/>
      <c r="C8" s="12"/>
      <c r="D8" s="13"/>
      <c r="E8" s="14"/>
      <c r="F8" s="14"/>
      <c r="G8" s="15"/>
      <c r="H8" s="16"/>
    </row>
    <row r="9" spans="2:8" x14ac:dyDescent="0.25">
      <c r="B9" s="11"/>
      <c r="C9" s="280" t="s">
        <v>82</v>
      </c>
      <c r="D9" s="281"/>
      <c r="E9" s="282" t="s">
        <v>83</v>
      </c>
      <c r="F9" s="283"/>
      <c r="G9" s="12"/>
      <c r="H9" s="16"/>
    </row>
    <row r="10" spans="2:8" ht="35.25" customHeight="1" x14ac:dyDescent="0.25">
      <c r="B10" s="11"/>
      <c r="C10" s="276" t="s">
        <v>84</v>
      </c>
      <c r="D10" s="277"/>
      <c r="E10" s="278" t="s">
        <v>85</v>
      </c>
      <c r="F10" s="279"/>
      <c r="G10" s="12"/>
      <c r="H10" s="16"/>
    </row>
    <row r="11" spans="2:8" ht="17.25" customHeight="1" x14ac:dyDescent="0.25">
      <c r="B11" s="11"/>
      <c r="C11" s="276" t="s">
        <v>86</v>
      </c>
      <c r="D11" s="277"/>
      <c r="E11" s="278" t="s">
        <v>87</v>
      </c>
      <c r="F11" s="279"/>
      <c r="G11" s="12"/>
      <c r="H11" s="16"/>
    </row>
    <row r="12" spans="2:8" ht="19.5" customHeight="1" x14ac:dyDescent="0.25">
      <c r="B12" s="11"/>
      <c r="C12" s="276" t="s">
        <v>88</v>
      </c>
      <c r="D12" s="277"/>
      <c r="E12" s="278" t="s">
        <v>89</v>
      </c>
      <c r="F12" s="279"/>
      <c r="G12" s="12"/>
      <c r="H12" s="16"/>
    </row>
    <row r="13" spans="2:8" ht="27" customHeight="1" x14ac:dyDescent="0.25">
      <c r="B13" s="11"/>
      <c r="C13" s="276" t="s">
        <v>90</v>
      </c>
      <c r="D13" s="277"/>
      <c r="E13" s="278" t="s">
        <v>91</v>
      </c>
      <c r="F13" s="279"/>
      <c r="G13" s="12"/>
      <c r="H13" s="16"/>
    </row>
    <row r="14" spans="2:8" ht="34.5" customHeight="1" x14ac:dyDescent="0.25">
      <c r="B14" s="11"/>
      <c r="C14" s="274" t="s">
        <v>92</v>
      </c>
      <c r="D14" s="275"/>
      <c r="E14" s="268" t="s">
        <v>93</v>
      </c>
      <c r="F14" s="269"/>
      <c r="G14" s="12"/>
      <c r="H14" s="16"/>
    </row>
    <row r="15" spans="2:8" ht="27.75" customHeight="1" x14ac:dyDescent="0.25">
      <c r="B15" s="11"/>
      <c r="C15" s="274" t="s">
        <v>94</v>
      </c>
      <c r="D15" s="275"/>
      <c r="E15" s="268" t="s">
        <v>95</v>
      </c>
      <c r="F15" s="269"/>
      <c r="G15" s="12"/>
      <c r="H15" s="16"/>
    </row>
    <row r="16" spans="2:8" ht="28.5" customHeight="1" x14ac:dyDescent="0.25">
      <c r="B16" s="11"/>
      <c r="C16" s="274" t="s">
        <v>96</v>
      </c>
      <c r="D16" s="275"/>
      <c r="E16" s="268" t="s">
        <v>97</v>
      </c>
      <c r="F16" s="269"/>
      <c r="G16" s="12"/>
      <c r="H16" s="16"/>
    </row>
    <row r="17" spans="2:8" ht="72.75" customHeight="1" x14ac:dyDescent="0.25">
      <c r="B17" s="11"/>
      <c r="C17" s="274" t="s">
        <v>98</v>
      </c>
      <c r="D17" s="275"/>
      <c r="E17" s="268" t="s">
        <v>99</v>
      </c>
      <c r="F17" s="269"/>
      <c r="G17" s="12"/>
      <c r="H17" s="16"/>
    </row>
    <row r="18" spans="2:8" ht="64.5" customHeight="1" x14ac:dyDescent="0.25">
      <c r="B18" s="11"/>
      <c r="C18" s="274" t="s">
        <v>100</v>
      </c>
      <c r="D18" s="275"/>
      <c r="E18" s="268" t="s">
        <v>101</v>
      </c>
      <c r="F18" s="269"/>
      <c r="G18" s="12"/>
      <c r="H18" s="16"/>
    </row>
    <row r="19" spans="2:8" ht="71.25" customHeight="1" x14ac:dyDescent="0.25">
      <c r="B19" s="11"/>
      <c r="C19" s="274" t="s">
        <v>102</v>
      </c>
      <c r="D19" s="275"/>
      <c r="E19" s="268" t="s">
        <v>103</v>
      </c>
      <c r="F19" s="269"/>
      <c r="G19" s="12"/>
      <c r="H19" s="16"/>
    </row>
    <row r="20" spans="2:8" ht="55.5" customHeight="1" x14ac:dyDescent="0.25">
      <c r="B20" s="11"/>
      <c r="C20" s="266" t="s">
        <v>104</v>
      </c>
      <c r="D20" s="267"/>
      <c r="E20" s="268" t="s">
        <v>105</v>
      </c>
      <c r="F20" s="269"/>
      <c r="G20" s="12"/>
      <c r="H20" s="16"/>
    </row>
    <row r="21" spans="2:8" ht="42" customHeight="1" x14ac:dyDescent="0.25">
      <c r="B21" s="11"/>
      <c r="C21" s="266" t="s">
        <v>106</v>
      </c>
      <c r="D21" s="267"/>
      <c r="E21" s="268" t="s">
        <v>107</v>
      </c>
      <c r="F21" s="269"/>
      <c r="G21" s="12"/>
      <c r="H21" s="16"/>
    </row>
    <row r="22" spans="2:8" ht="59.25" customHeight="1" x14ac:dyDescent="0.25">
      <c r="B22" s="11"/>
      <c r="C22" s="266" t="s">
        <v>108</v>
      </c>
      <c r="D22" s="267"/>
      <c r="E22" s="268" t="s">
        <v>109</v>
      </c>
      <c r="F22" s="269"/>
      <c r="G22" s="12"/>
      <c r="H22" s="16"/>
    </row>
    <row r="23" spans="2:8" ht="23.25" customHeight="1" x14ac:dyDescent="0.25">
      <c r="B23" s="11"/>
      <c r="C23" s="266" t="s">
        <v>110</v>
      </c>
      <c r="D23" s="267"/>
      <c r="E23" s="268" t="s">
        <v>111</v>
      </c>
      <c r="F23" s="269"/>
      <c r="G23" s="12"/>
      <c r="H23" s="16"/>
    </row>
    <row r="24" spans="2:8" ht="30.75" customHeight="1" x14ac:dyDescent="0.25">
      <c r="B24" s="11"/>
      <c r="C24" s="266" t="s">
        <v>112</v>
      </c>
      <c r="D24" s="267"/>
      <c r="E24" s="268" t="s">
        <v>113</v>
      </c>
      <c r="F24" s="269"/>
      <c r="G24" s="12"/>
      <c r="H24" s="16"/>
    </row>
    <row r="25" spans="2:8" ht="33" customHeight="1" x14ac:dyDescent="0.25">
      <c r="B25" s="11"/>
      <c r="C25" s="266" t="s">
        <v>114</v>
      </c>
      <c r="D25" s="267"/>
      <c r="E25" s="268" t="s">
        <v>115</v>
      </c>
      <c r="F25" s="269"/>
      <c r="G25" s="12"/>
      <c r="H25" s="16"/>
    </row>
    <row r="26" spans="2:8" ht="30" customHeight="1" x14ac:dyDescent="0.25">
      <c r="B26" s="11"/>
      <c r="C26" s="266" t="s">
        <v>116</v>
      </c>
      <c r="D26" s="267"/>
      <c r="E26" s="268" t="s">
        <v>117</v>
      </c>
      <c r="F26" s="269"/>
      <c r="G26" s="12"/>
      <c r="H26" s="16"/>
    </row>
    <row r="27" spans="2:8" ht="35.25" customHeight="1" x14ac:dyDescent="0.25">
      <c r="B27" s="11"/>
      <c r="C27" s="266" t="s">
        <v>118</v>
      </c>
      <c r="D27" s="267"/>
      <c r="E27" s="268" t="s">
        <v>119</v>
      </c>
      <c r="F27" s="269"/>
      <c r="G27" s="12"/>
      <c r="H27" s="16"/>
    </row>
    <row r="28" spans="2:8" ht="31.5" customHeight="1" x14ac:dyDescent="0.25">
      <c r="B28" s="11"/>
      <c r="C28" s="266" t="s">
        <v>120</v>
      </c>
      <c r="D28" s="267"/>
      <c r="E28" s="268" t="s">
        <v>121</v>
      </c>
      <c r="F28" s="269"/>
      <c r="G28" s="12"/>
      <c r="H28" s="16"/>
    </row>
    <row r="29" spans="2:8" ht="35.25" customHeight="1" x14ac:dyDescent="0.25">
      <c r="B29" s="11"/>
      <c r="C29" s="266" t="s">
        <v>122</v>
      </c>
      <c r="D29" s="267"/>
      <c r="E29" s="268" t="s">
        <v>123</v>
      </c>
      <c r="F29" s="269"/>
      <c r="G29" s="12"/>
      <c r="H29" s="16"/>
    </row>
    <row r="30" spans="2:8" ht="59.25" customHeight="1" x14ac:dyDescent="0.25">
      <c r="B30" s="11"/>
      <c r="C30" s="266" t="s">
        <v>124</v>
      </c>
      <c r="D30" s="267"/>
      <c r="E30" s="268" t="s">
        <v>125</v>
      </c>
      <c r="F30" s="269"/>
      <c r="G30" s="12"/>
      <c r="H30" s="16"/>
    </row>
    <row r="31" spans="2:8" ht="57" customHeight="1" x14ac:dyDescent="0.25">
      <c r="B31" s="11"/>
      <c r="C31" s="266" t="s">
        <v>126</v>
      </c>
      <c r="D31" s="267"/>
      <c r="E31" s="268" t="s">
        <v>127</v>
      </c>
      <c r="F31" s="269"/>
      <c r="G31" s="12"/>
      <c r="H31" s="16"/>
    </row>
    <row r="32" spans="2:8" ht="82.5" customHeight="1" x14ac:dyDescent="0.25">
      <c r="B32" s="11"/>
      <c r="C32" s="266" t="s">
        <v>128</v>
      </c>
      <c r="D32" s="267"/>
      <c r="E32" s="268" t="s">
        <v>129</v>
      </c>
      <c r="F32" s="269"/>
      <c r="G32" s="12"/>
      <c r="H32" s="16"/>
    </row>
    <row r="33" spans="2:8" ht="46.5" customHeight="1" x14ac:dyDescent="0.25">
      <c r="B33" s="11"/>
      <c r="C33" s="266" t="s">
        <v>130</v>
      </c>
      <c r="D33" s="267"/>
      <c r="E33" s="268" t="s">
        <v>131</v>
      </c>
      <c r="F33" s="269"/>
      <c r="G33" s="12"/>
      <c r="H33" s="16"/>
    </row>
    <row r="34" spans="2:8" ht="6.75" customHeight="1" thickBot="1" x14ac:dyDescent="0.3">
      <c r="B34" s="11"/>
      <c r="C34" s="270"/>
      <c r="D34" s="271"/>
      <c r="E34" s="272"/>
      <c r="F34" s="273"/>
      <c r="G34" s="12"/>
      <c r="H34" s="16"/>
    </row>
    <row r="35" spans="2:8" ht="15.75" thickTop="1" x14ac:dyDescent="0.25">
      <c r="B35" s="11"/>
      <c r="C35" s="17"/>
      <c r="D35" s="17"/>
      <c r="E35" s="18"/>
      <c r="F35" s="18"/>
      <c r="G35" s="12"/>
      <c r="H35" s="16"/>
    </row>
    <row r="36" spans="2:8" ht="21" customHeight="1" x14ac:dyDescent="0.25">
      <c r="B36" s="263" t="s">
        <v>132</v>
      </c>
      <c r="C36" s="264"/>
      <c r="D36" s="264"/>
      <c r="E36" s="264"/>
      <c r="F36" s="264"/>
      <c r="G36" s="264"/>
      <c r="H36" s="265"/>
    </row>
    <row r="37" spans="2:8" ht="20.25" customHeight="1" x14ac:dyDescent="0.25">
      <c r="B37" s="263" t="s">
        <v>133</v>
      </c>
      <c r="C37" s="264"/>
      <c r="D37" s="264"/>
      <c r="E37" s="264"/>
      <c r="F37" s="264"/>
      <c r="G37" s="264"/>
      <c r="H37" s="265"/>
    </row>
    <row r="38" spans="2:8" ht="20.25" customHeight="1" x14ac:dyDescent="0.25">
      <c r="B38" s="263" t="s">
        <v>134</v>
      </c>
      <c r="C38" s="264"/>
      <c r="D38" s="264"/>
      <c r="E38" s="264"/>
      <c r="F38" s="264"/>
      <c r="G38" s="264"/>
      <c r="H38" s="265"/>
    </row>
    <row r="39" spans="2:8" ht="21.75" customHeight="1" x14ac:dyDescent="0.25">
      <c r="B39" s="263" t="s">
        <v>135</v>
      </c>
      <c r="C39" s="264"/>
      <c r="D39" s="264"/>
      <c r="E39" s="264"/>
      <c r="F39" s="264"/>
      <c r="G39" s="264"/>
      <c r="H39" s="265"/>
    </row>
    <row r="40" spans="2:8" ht="22.5" customHeight="1" x14ac:dyDescent="0.25">
      <c r="B40" s="263" t="s">
        <v>136</v>
      </c>
      <c r="C40" s="264"/>
      <c r="D40" s="264"/>
      <c r="E40" s="264"/>
      <c r="F40" s="264"/>
      <c r="G40" s="264"/>
      <c r="H40" s="265"/>
    </row>
    <row r="41" spans="2:8" ht="32.25" customHeight="1" thickBot="1" x14ac:dyDescent="0.3">
      <c r="B41" s="260" t="s">
        <v>137</v>
      </c>
      <c r="C41" s="261"/>
      <c r="D41" s="261"/>
      <c r="E41" s="261"/>
      <c r="F41" s="261"/>
      <c r="G41" s="261"/>
      <c r="H41" s="262"/>
    </row>
  </sheetData>
  <mergeCells count="62">
    <mergeCell ref="C9:D9"/>
    <mergeCell ref="E9:F9"/>
    <mergeCell ref="B2:H2"/>
    <mergeCell ref="B3:H3"/>
    <mergeCell ref="B4:H4"/>
    <mergeCell ref="B6:H7"/>
    <mergeCell ref="C10:D10"/>
    <mergeCell ref="E10:F10"/>
    <mergeCell ref="C11:D11"/>
    <mergeCell ref="E11:F11"/>
    <mergeCell ref="C12:D12"/>
    <mergeCell ref="E12:F12"/>
    <mergeCell ref="C13:D13"/>
    <mergeCell ref="E13:F13"/>
    <mergeCell ref="C14:D14"/>
    <mergeCell ref="E14:F14"/>
    <mergeCell ref="C15:D15"/>
    <mergeCell ref="E15:F15"/>
    <mergeCell ref="C16:D16"/>
    <mergeCell ref="E16:F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B37:H37"/>
    <mergeCell ref="B41:H41"/>
    <mergeCell ref="B40:H40"/>
    <mergeCell ref="B38:H38"/>
    <mergeCell ref="B39:H39"/>
    <mergeCell ref="C33:D33"/>
    <mergeCell ref="E33:F33"/>
    <mergeCell ref="C34:D34"/>
    <mergeCell ref="E34:F34"/>
    <mergeCell ref="B36:H3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KL59"/>
  <sheetViews>
    <sheetView tabSelected="1" zoomScale="80" zoomScaleNormal="80" workbookViewId="0">
      <selection activeCell="C45" sqref="C45:C49"/>
    </sheetView>
  </sheetViews>
  <sheetFormatPr baseColWidth="10" defaultColWidth="11.42578125" defaultRowHeight="14.25" x14ac:dyDescent="0.2"/>
  <cols>
    <col min="1" max="1" width="5" style="37" customWidth="1"/>
    <col min="2" max="2" width="28.28515625" style="37" customWidth="1"/>
    <col min="3" max="3" width="25.7109375" style="37" customWidth="1"/>
    <col min="4" max="4" width="51.42578125" style="37" customWidth="1"/>
    <col min="5" max="5" width="25.140625" style="37" customWidth="1"/>
    <col min="6" max="6" width="34.140625" style="37" customWidth="1"/>
    <col min="7" max="7" width="23.28515625" style="37" customWidth="1"/>
    <col min="8" max="8" width="12.140625" style="37" customWidth="1"/>
    <col min="9" max="9" width="13.28515625" style="37" customWidth="1"/>
    <col min="10" max="10" width="11.42578125" style="37"/>
    <col min="11" max="11" width="47.28515625" style="37" customWidth="1"/>
    <col min="12" max="12" width="14.85546875" style="37" customWidth="1"/>
    <col min="13" max="15" width="11.42578125" style="37"/>
    <col min="16" max="16" width="61.140625" style="37" customWidth="1"/>
    <col min="17" max="17" width="17.5703125" style="37" customWidth="1"/>
    <col min="18" max="20" width="11.42578125" style="37"/>
    <col min="21" max="21" width="14.5703125" style="37" customWidth="1"/>
    <col min="22" max="22" width="11.42578125" style="37"/>
    <col min="23" max="23" width="14" style="37" bestFit="1" customWidth="1"/>
    <col min="24" max="24" width="38.5703125" style="37" hidden="1" customWidth="1"/>
    <col min="25" max="25" width="44.85546875" style="37" hidden="1" customWidth="1"/>
    <col min="26" max="26" width="6.5703125" style="37" hidden="1" customWidth="1"/>
    <col min="27" max="27" width="11.85546875" style="37" customWidth="1"/>
    <col min="28" max="28" width="10.85546875" style="37" customWidth="1"/>
    <col min="29" max="29" width="39.42578125" style="37" hidden="1" customWidth="1"/>
    <col min="30" max="30" width="6.5703125" style="37" hidden="1" customWidth="1"/>
    <col min="31" max="31" width="13.42578125" style="37" customWidth="1"/>
    <col min="32" max="32" width="11.42578125" style="37"/>
    <col min="33" max="33" width="13.42578125" style="37" customWidth="1"/>
    <col min="34" max="34" width="21.140625" style="37" customWidth="1"/>
    <col min="35" max="35" width="11.42578125" style="37" customWidth="1"/>
    <col min="36" max="36" width="15" style="37" customWidth="1"/>
    <col min="37" max="37" width="16.140625" style="37" customWidth="1"/>
    <col min="38" max="38" width="17.85546875" style="37" bestFit="1" customWidth="1"/>
    <col min="39" max="39" width="12" style="37" bestFit="1" customWidth="1"/>
    <col min="40" max="40" width="11.42578125" style="37"/>
    <col min="41" max="298" width="11.42578125" style="218"/>
    <col min="299" max="16384" width="11.42578125" style="219"/>
  </cols>
  <sheetData>
    <row r="1" spans="1:298" ht="16.5" customHeight="1" x14ac:dyDescent="0.2">
      <c r="A1" s="339"/>
      <c r="B1" s="340"/>
      <c r="C1" s="340"/>
      <c r="D1" s="329" t="s">
        <v>138</v>
      </c>
      <c r="E1" s="329"/>
      <c r="F1" s="329"/>
      <c r="G1" s="329"/>
      <c r="H1" s="329"/>
      <c r="I1" s="329"/>
      <c r="J1" s="329"/>
      <c r="K1" s="329"/>
      <c r="L1" s="329"/>
      <c r="M1" s="329"/>
      <c r="N1" s="329"/>
      <c r="O1" s="329"/>
      <c r="P1" s="329"/>
      <c r="Q1" s="329"/>
      <c r="R1" s="329"/>
      <c r="S1" s="329"/>
      <c r="T1" s="329"/>
      <c r="U1" s="329"/>
      <c r="V1" s="329"/>
      <c r="W1" s="329"/>
      <c r="X1" s="329"/>
      <c r="Y1" s="329"/>
      <c r="Z1" s="329"/>
      <c r="AA1" s="329"/>
      <c r="AB1" s="329"/>
      <c r="AC1" s="329"/>
      <c r="AD1" s="329"/>
      <c r="AE1" s="329"/>
      <c r="AF1" s="329"/>
      <c r="AG1" s="329"/>
      <c r="AH1" s="329"/>
      <c r="AI1" s="329"/>
      <c r="AJ1" s="329"/>
      <c r="AK1" s="329"/>
      <c r="AL1" s="331" t="s">
        <v>139</v>
      </c>
      <c r="AM1" s="331"/>
      <c r="AN1" s="331"/>
    </row>
    <row r="2" spans="1:298" ht="39.75" customHeight="1" x14ac:dyDescent="0.2">
      <c r="A2" s="341"/>
      <c r="B2" s="342"/>
      <c r="C2" s="342"/>
      <c r="D2" s="330"/>
      <c r="E2" s="330"/>
      <c r="F2" s="330"/>
      <c r="G2" s="330"/>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1"/>
      <c r="AM2" s="331"/>
      <c r="AN2" s="331"/>
    </row>
    <row r="3" spans="1:298" x14ac:dyDescent="0.2">
      <c r="A3" s="220"/>
      <c r="B3" s="220"/>
      <c r="C3" s="221"/>
      <c r="D3" s="330"/>
      <c r="E3" s="330"/>
      <c r="F3" s="330"/>
      <c r="G3" s="330"/>
      <c r="H3" s="330"/>
      <c r="I3" s="330"/>
      <c r="J3" s="330"/>
      <c r="K3" s="330"/>
      <c r="L3" s="330"/>
      <c r="M3" s="330"/>
      <c r="N3" s="330"/>
      <c r="O3" s="330"/>
      <c r="P3" s="330"/>
      <c r="Q3" s="330"/>
      <c r="R3" s="330"/>
      <c r="S3" s="330"/>
      <c r="T3" s="330"/>
      <c r="U3" s="330"/>
      <c r="V3" s="330"/>
      <c r="W3" s="330"/>
      <c r="X3" s="330"/>
      <c r="Y3" s="330"/>
      <c r="Z3" s="330"/>
      <c r="AA3" s="330"/>
      <c r="AB3" s="330"/>
      <c r="AC3" s="330"/>
      <c r="AD3" s="330"/>
      <c r="AE3" s="330"/>
      <c r="AF3" s="330"/>
      <c r="AG3" s="330"/>
      <c r="AH3" s="330"/>
      <c r="AI3" s="330"/>
      <c r="AJ3" s="330"/>
      <c r="AK3" s="330"/>
      <c r="AL3" s="331"/>
      <c r="AM3" s="331"/>
      <c r="AN3" s="331"/>
    </row>
    <row r="4" spans="1:298" ht="21" customHeight="1" x14ac:dyDescent="0.2">
      <c r="A4" s="332" t="s">
        <v>140</v>
      </c>
      <c r="B4" s="333"/>
      <c r="C4" s="334"/>
      <c r="D4" s="335" t="s">
        <v>141</v>
      </c>
      <c r="E4" s="336"/>
      <c r="F4" s="336"/>
      <c r="G4" s="336"/>
      <c r="H4" s="336"/>
      <c r="I4" s="336"/>
      <c r="J4" s="336"/>
      <c r="K4" s="336"/>
      <c r="L4" s="336"/>
      <c r="M4" s="336"/>
      <c r="N4" s="337"/>
      <c r="O4" s="338"/>
      <c r="P4" s="338"/>
      <c r="Q4" s="338"/>
      <c r="R4" s="222"/>
      <c r="S4" s="222"/>
      <c r="T4" s="222"/>
      <c r="U4" s="222"/>
      <c r="V4" s="222"/>
      <c r="W4" s="222"/>
      <c r="X4" s="222"/>
      <c r="Y4" s="222"/>
      <c r="Z4" s="222"/>
      <c r="AA4" s="222"/>
      <c r="AB4" s="222"/>
      <c r="AC4" s="222"/>
      <c r="AD4" s="222"/>
      <c r="AE4" s="222"/>
      <c r="AF4" s="222"/>
      <c r="AG4" s="222"/>
      <c r="AH4" s="222"/>
      <c r="AI4" s="222"/>
      <c r="AJ4" s="222"/>
      <c r="AK4" s="222"/>
      <c r="AL4" s="222"/>
      <c r="AM4" s="222"/>
      <c r="AN4" s="222"/>
    </row>
    <row r="5" spans="1:298" ht="44.25" customHeight="1" x14ac:dyDescent="0.2">
      <c r="A5" s="332" t="s">
        <v>142</v>
      </c>
      <c r="B5" s="333"/>
      <c r="C5" s="334"/>
      <c r="D5" s="343" t="s">
        <v>22</v>
      </c>
      <c r="E5" s="344"/>
      <c r="F5" s="344"/>
      <c r="G5" s="344"/>
      <c r="H5" s="344"/>
      <c r="I5" s="344"/>
      <c r="J5" s="344"/>
      <c r="K5" s="344"/>
      <c r="L5" s="344"/>
      <c r="M5" s="344"/>
      <c r="N5" s="345"/>
      <c r="O5" s="222"/>
      <c r="P5" s="222"/>
      <c r="Q5" s="222"/>
      <c r="R5" s="222"/>
      <c r="S5" s="222"/>
      <c r="T5" s="222"/>
      <c r="U5" s="222"/>
      <c r="V5" s="222"/>
      <c r="W5" s="222"/>
      <c r="X5" s="222"/>
      <c r="Y5" s="222"/>
      <c r="Z5" s="222"/>
      <c r="AA5" s="222"/>
      <c r="AB5" s="222"/>
      <c r="AC5" s="222"/>
      <c r="AD5" s="222"/>
      <c r="AE5" s="222"/>
      <c r="AF5" s="222"/>
      <c r="AG5" s="222"/>
      <c r="AH5" s="222"/>
      <c r="AI5" s="222"/>
      <c r="AJ5" s="222"/>
      <c r="AK5" s="222"/>
      <c r="AL5" s="222"/>
      <c r="AM5" s="222"/>
      <c r="AN5" s="222"/>
    </row>
    <row r="6" spans="1:298" ht="27" customHeight="1" x14ac:dyDescent="0.2">
      <c r="A6" s="332" t="s">
        <v>143</v>
      </c>
      <c r="B6" s="333"/>
      <c r="C6" s="334"/>
      <c r="D6" s="343" t="s">
        <v>144</v>
      </c>
      <c r="E6" s="344"/>
      <c r="F6" s="344"/>
      <c r="G6" s="344"/>
      <c r="H6" s="344"/>
      <c r="I6" s="344"/>
      <c r="J6" s="344"/>
      <c r="K6" s="344"/>
      <c r="L6" s="344"/>
      <c r="M6" s="344"/>
      <c r="N6" s="345"/>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2"/>
      <c r="AN6" s="222"/>
    </row>
    <row r="7" spans="1:298" ht="15" x14ac:dyDescent="0.2">
      <c r="A7" s="326" t="s">
        <v>145</v>
      </c>
      <c r="B7" s="327"/>
      <c r="C7" s="327"/>
      <c r="D7" s="327"/>
      <c r="E7" s="327"/>
      <c r="F7" s="327"/>
      <c r="G7" s="327"/>
      <c r="H7" s="328"/>
      <c r="I7" s="326" t="s">
        <v>146</v>
      </c>
      <c r="J7" s="327"/>
      <c r="K7" s="327"/>
      <c r="L7" s="327"/>
      <c r="M7" s="327"/>
      <c r="N7" s="328"/>
      <c r="O7" s="326" t="s">
        <v>147</v>
      </c>
      <c r="P7" s="327"/>
      <c r="Q7" s="327"/>
      <c r="R7" s="327"/>
      <c r="S7" s="327"/>
      <c r="T7" s="327"/>
      <c r="U7" s="327"/>
      <c r="V7" s="327"/>
      <c r="W7" s="328"/>
      <c r="X7" s="326" t="s">
        <v>148</v>
      </c>
      <c r="Y7" s="327"/>
      <c r="Z7" s="327"/>
      <c r="AA7" s="327"/>
      <c r="AB7" s="327"/>
      <c r="AC7" s="327"/>
      <c r="AD7" s="327"/>
      <c r="AE7" s="327"/>
      <c r="AF7" s="327"/>
      <c r="AG7" s="327"/>
      <c r="AH7" s="328"/>
      <c r="AI7" s="326" t="s">
        <v>149</v>
      </c>
      <c r="AJ7" s="327"/>
      <c r="AK7" s="327"/>
      <c r="AL7" s="327"/>
      <c r="AM7" s="327"/>
      <c r="AN7" s="346"/>
    </row>
    <row r="8" spans="1:298" ht="16.5" customHeight="1" x14ac:dyDescent="0.2">
      <c r="A8" s="322" t="s">
        <v>150</v>
      </c>
      <c r="B8" s="306" t="s">
        <v>151</v>
      </c>
      <c r="C8" s="324" t="s">
        <v>92</v>
      </c>
      <c r="D8" s="321" t="s">
        <v>152</v>
      </c>
      <c r="E8" s="321" t="s">
        <v>96</v>
      </c>
      <c r="F8" s="325" t="s">
        <v>98</v>
      </c>
      <c r="G8" s="312" t="s">
        <v>100</v>
      </c>
      <c r="H8" s="321" t="s">
        <v>153</v>
      </c>
      <c r="I8" s="313" t="s">
        <v>154</v>
      </c>
      <c r="J8" s="314" t="s">
        <v>155</v>
      </c>
      <c r="K8" s="312" t="s">
        <v>156</v>
      </c>
      <c r="L8" s="312" t="s">
        <v>157</v>
      </c>
      <c r="M8" s="314" t="s">
        <v>155</v>
      </c>
      <c r="N8" s="321" t="s">
        <v>106</v>
      </c>
      <c r="O8" s="319" t="s">
        <v>158</v>
      </c>
      <c r="P8" s="315" t="s">
        <v>108</v>
      </c>
      <c r="Q8" s="312" t="s">
        <v>110</v>
      </c>
      <c r="R8" s="315" t="s">
        <v>159</v>
      </c>
      <c r="S8" s="315"/>
      <c r="T8" s="315"/>
      <c r="U8" s="315"/>
      <c r="V8" s="315"/>
      <c r="W8" s="315"/>
      <c r="X8" s="318" t="s">
        <v>160</v>
      </c>
      <c r="Y8" s="319" t="s">
        <v>161</v>
      </c>
      <c r="Z8" s="319" t="s">
        <v>155</v>
      </c>
      <c r="AA8" s="223"/>
      <c r="AB8" s="223"/>
      <c r="AC8" s="319" t="s">
        <v>162</v>
      </c>
      <c r="AD8" s="319" t="s">
        <v>155</v>
      </c>
      <c r="AE8" s="223"/>
      <c r="AF8" s="223"/>
      <c r="AG8" s="318" t="s">
        <v>163</v>
      </c>
      <c r="AH8" s="319" t="s">
        <v>126</v>
      </c>
      <c r="AI8" s="315" t="s">
        <v>149</v>
      </c>
      <c r="AJ8" s="315" t="s">
        <v>164</v>
      </c>
      <c r="AK8" s="315" t="s">
        <v>165</v>
      </c>
      <c r="AL8" s="315" t="s">
        <v>166</v>
      </c>
      <c r="AM8" s="316" t="s">
        <v>167</v>
      </c>
      <c r="AN8" s="316" t="s">
        <v>130</v>
      </c>
    </row>
    <row r="9" spans="1:298" s="227" customFormat="1" ht="32.25" customHeight="1" x14ac:dyDescent="0.25">
      <c r="A9" s="323"/>
      <c r="B9" s="307"/>
      <c r="C9" s="306"/>
      <c r="D9" s="312"/>
      <c r="E9" s="312"/>
      <c r="F9" s="306"/>
      <c r="G9" s="313"/>
      <c r="H9" s="312"/>
      <c r="I9" s="313"/>
      <c r="J9" s="314"/>
      <c r="K9" s="313"/>
      <c r="L9" s="313"/>
      <c r="M9" s="314"/>
      <c r="N9" s="312"/>
      <c r="O9" s="320"/>
      <c r="P9" s="312"/>
      <c r="Q9" s="313"/>
      <c r="R9" s="224" t="s">
        <v>168</v>
      </c>
      <c r="S9" s="224" t="s">
        <v>169</v>
      </c>
      <c r="T9" s="224" t="s">
        <v>170</v>
      </c>
      <c r="U9" s="224" t="s">
        <v>171</v>
      </c>
      <c r="V9" s="224" t="s">
        <v>172</v>
      </c>
      <c r="W9" s="224" t="s">
        <v>173</v>
      </c>
      <c r="X9" s="319"/>
      <c r="Y9" s="320"/>
      <c r="Z9" s="320"/>
      <c r="AA9" s="225" t="s">
        <v>161</v>
      </c>
      <c r="AB9" s="225" t="s">
        <v>155</v>
      </c>
      <c r="AC9" s="320"/>
      <c r="AD9" s="320"/>
      <c r="AE9" s="225" t="s">
        <v>162</v>
      </c>
      <c r="AF9" s="225" t="s">
        <v>155</v>
      </c>
      <c r="AG9" s="319"/>
      <c r="AH9" s="320"/>
      <c r="AI9" s="312"/>
      <c r="AJ9" s="312"/>
      <c r="AK9" s="312"/>
      <c r="AL9" s="312"/>
      <c r="AM9" s="317"/>
      <c r="AN9" s="317"/>
      <c r="AO9" s="226"/>
      <c r="AP9" s="226"/>
      <c r="AQ9" s="226"/>
      <c r="AR9" s="226"/>
      <c r="AS9" s="226"/>
      <c r="AT9" s="226"/>
      <c r="AU9" s="226"/>
      <c r="AV9" s="226"/>
      <c r="AW9" s="226"/>
      <c r="AX9" s="226"/>
      <c r="AY9" s="226"/>
      <c r="AZ9" s="226"/>
      <c r="BA9" s="226"/>
      <c r="BB9" s="226"/>
      <c r="BC9" s="226"/>
      <c r="BD9" s="226"/>
      <c r="BE9" s="226"/>
      <c r="BF9" s="226"/>
      <c r="BG9" s="226"/>
      <c r="BH9" s="226"/>
      <c r="BI9" s="226"/>
      <c r="BJ9" s="226"/>
      <c r="BK9" s="226"/>
      <c r="BL9" s="226"/>
      <c r="BM9" s="226"/>
      <c r="BN9" s="226"/>
      <c r="BO9" s="226"/>
      <c r="BP9" s="226"/>
      <c r="BQ9" s="226"/>
      <c r="BR9" s="226"/>
      <c r="BS9" s="226"/>
      <c r="BT9" s="226"/>
      <c r="BU9" s="226"/>
      <c r="BV9" s="226"/>
      <c r="BW9" s="226"/>
      <c r="BX9" s="226"/>
      <c r="BY9" s="226"/>
      <c r="BZ9" s="226"/>
      <c r="CA9" s="226"/>
      <c r="CB9" s="226"/>
      <c r="CC9" s="226"/>
      <c r="CD9" s="226"/>
      <c r="CE9" s="226"/>
      <c r="CF9" s="226"/>
      <c r="CG9" s="226"/>
      <c r="CH9" s="226"/>
      <c r="CI9" s="226"/>
      <c r="CJ9" s="226"/>
      <c r="CK9" s="226"/>
      <c r="CL9" s="226"/>
      <c r="CM9" s="226"/>
      <c r="CN9" s="226"/>
      <c r="CO9" s="226"/>
      <c r="CP9" s="226"/>
      <c r="CQ9" s="226"/>
      <c r="CR9" s="226"/>
      <c r="CS9" s="226"/>
      <c r="CT9" s="226"/>
      <c r="CU9" s="226"/>
      <c r="CV9" s="226"/>
      <c r="CW9" s="226"/>
      <c r="CX9" s="226"/>
      <c r="CY9" s="226"/>
      <c r="CZ9" s="226"/>
      <c r="DA9" s="226"/>
      <c r="DB9" s="226"/>
      <c r="DC9" s="226"/>
      <c r="DD9" s="226"/>
      <c r="DE9" s="226"/>
      <c r="DF9" s="226"/>
      <c r="DG9" s="226"/>
      <c r="DH9" s="226"/>
      <c r="DI9" s="226"/>
      <c r="DJ9" s="226"/>
      <c r="DK9" s="226"/>
      <c r="DL9" s="226"/>
      <c r="DM9" s="226"/>
      <c r="DN9" s="226"/>
      <c r="DO9" s="226"/>
      <c r="DP9" s="226"/>
      <c r="DQ9" s="226"/>
      <c r="DR9" s="226"/>
      <c r="DS9" s="226"/>
      <c r="DT9" s="226"/>
      <c r="DU9" s="226"/>
      <c r="DV9" s="226"/>
      <c r="DW9" s="226"/>
      <c r="DX9" s="226"/>
      <c r="DY9" s="226"/>
      <c r="DZ9" s="226"/>
      <c r="EA9" s="226"/>
      <c r="EB9" s="226"/>
      <c r="EC9" s="226"/>
      <c r="ED9" s="226"/>
      <c r="EE9" s="226"/>
      <c r="EF9" s="226"/>
      <c r="EG9" s="226"/>
      <c r="EH9" s="226"/>
      <c r="EI9" s="226"/>
      <c r="EJ9" s="226"/>
      <c r="EK9" s="226"/>
      <c r="EL9" s="226"/>
      <c r="EM9" s="226"/>
      <c r="EN9" s="226"/>
      <c r="EO9" s="226"/>
      <c r="EP9" s="226"/>
      <c r="EQ9" s="226"/>
      <c r="ER9" s="226"/>
      <c r="ES9" s="226"/>
      <c r="ET9" s="226"/>
      <c r="EU9" s="226"/>
      <c r="EV9" s="226"/>
      <c r="EW9" s="226"/>
      <c r="EX9" s="226"/>
      <c r="EY9" s="226"/>
      <c r="EZ9" s="226"/>
      <c r="FA9" s="226"/>
      <c r="FB9" s="226"/>
      <c r="FC9" s="226"/>
      <c r="FD9" s="226"/>
      <c r="FE9" s="226"/>
      <c r="FF9" s="226"/>
      <c r="FG9" s="226"/>
      <c r="FH9" s="226"/>
      <c r="FI9" s="226"/>
      <c r="FJ9" s="226"/>
      <c r="FK9" s="226"/>
      <c r="FL9" s="226"/>
      <c r="FM9" s="226"/>
      <c r="FN9" s="226"/>
      <c r="FO9" s="226"/>
      <c r="FP9" s="226"/>
      <c r="FQ9" s="226"/>
      <c r="FR9" s="226"/>
      <c r="FS9" s="226"/>
      <c r="FT9" s="226"/>
      <c r="FU9" s="226"/>
      <c r="FV9" s="226"/>
      <c r="FW9" s="226"/>
      <c r="FX9" s="226"/>
      <c r="FY9" s="226"/>
      <c r="FZ9" s="226"/>
      <c r="GA9" s="226"/>
      <c r="GB9" s="226"/>
      <c r="GC9" s="226"/>
      <c r="GD9" s="226"/>
      <c r="GE9" s="226"/>
      <c r="GF9" s="226"/>
      <c r="GG9" s="226"/>
      <c r="GH9" s="226"/>
      <c r="GI9" s="226"/>
      <c r="GJ9" s="226"/>
      <c r="GK9" s="226"/>
      <c r="GL9" s="226"/>
      <c r="GM9" s="226"/>
      <c r="GN9" s="226"/>
      <c r="GO9" s="226"/>
      <c r="GP9" s="226"/>
      <c r="GQ9" s="226"/>
      <c r="GR9" s="226"/>
      <c r="GS9" s="226"/>
      <c r="GT9" s="226"/>
      <c r="GU9" s="226"/>
      <c r="GV9" s="226"/>
      <c r="GW9" s="226"/>
      <c r="GX9" s="226"/>
      <c r="GY9" s="226"/>
      <c r="GZ9" s="226"/>
      <c r="HA9" s="226"/>
      <c r="HB9" s="226"/>
      <c r="HC9" s="226"/>
      <c r="HD9" s="226"/>
      <c r="HE9" s="226"/>
      <c r="HF9" s="226"/>
      <c r="HG9" s="226"/>
      <c r="HH9" s="226"/>
      <c r="HI9" s="226"/>
      <c r="HJ9" s="226"/>
      <c r="HK9" s="226"/>
      <c r="HL9" s="226"/>
      <c r="HM9" s="226"/>
      <c r="HN9" s="226"/>
      <c r="HO9" s="226"/>
      <c r="HP9" s="226"/>
      <c r="HQ9" s="226"/>
      <c r="HR9" s="226"/>
      <c r="HS9" s="226"/>
      <c r="HT9" s="226"/>
      <c r="HU9" s="226"/>
      <c r="HV9" s="226"/>
      <c r="HW9" s="226"/>
      <c r="HX9" s="226"/>
      <c r="HY9" s="226"/>
      <c r="HZ9" s="226"/>
      <c r="IA9" s="226"/>
      <c r="IB9" s="226"/>
      <c r="IC9" s="226"/>
      <c r="ID9" s="226"/>
      <c r="IE9" s="226"/>
      <c r="IF9" s="226"/>
      <c r="IG9" s="226"/>
      <c r="IH9" s="226"/>
      <c r="II9" s="226"/>
      <c r="IJ9" s="226"/>
      <c r="IK9" s="226"/>
      <c r="IL9" s="226"/>
      <c r="IM9" s="226"/>
      <c r="IN9" s="226"/>
      <c r="IO9" s="226"/>
      <c r="IP9" s="226"/>
      <c r="IQ9" s="226"/>
      <c r="IR9" s="226"/>
      <c r="IS9" s="226"/>
      <c r="IT9" s="226"/>
      <c r="IU9" s="226"/>
      <c r="IV9" s="226"/>
      <c r="IW9" s="226"/>
      <c r="IX9" s="226"/>
      <c r="IY9" s="226"/>
      <c r="IZ9" s="226"/>
      <c r="JA9" s="226"/>
      <c r="JB9" s="226"/>
      <c r="JC9" s="226"/>
      <c r="JD9" s="226"/>
      <c r="JE9" s="226"/>
      <c r="JF9" s="226"/>
      <c r="JG9" s="226"/>
      <c r="JH9" s="226"/>
      <c r="JI9" s="226"/>
      <c r="JJ9" s="226"/>
      <c r="JK9" s="226"/>
      <c r="JL9" s="226"/>
      <c r="JM9" s="226"/>
      <c r="JN9" s="226"/>
      <c r="JO9" s="226"/>
      <c r="JP9" s="226"/>
      <c r="JQ9" s="226"/>
      <c r="JR9" s="226"/>
      <c r="JS9" s="226"/>
      <c r="JT9" s="226"/>
      <c r="JU9" s="226"/>
      <c r="JV9" s="226"/>
      <c r="JW9" s="226"/>
      <c r="JX9" s="226"/>
      <c r="JY9" s="226"/>
      <c r="JZ9" s="226"/>
      <c r="KA9" s="226"/>
      <c r="KB9" s="226"/>
      <c r="KC9" s="226"/>
      <c r="KD9" s="226"/>
      <c r="KE9" s="226"/>
      <c r="KF9" s="226"/>
      <c r="KG9" s="226"/>
      <c r="KH9" s="226"/>
      <c r="KI9" s="226"/>
      <c r="KJ9" s="226"/>
      <c r="KK9" s="226"/>
      <c r="KL9" s="226"/>
    </row>
    <row r="10" spans="1:298" ht="24.75" customHeight="1" x14ac:dyDescent="0.2">
      <c r="A10" s="302">
        <v>1</v>
      </c>
      <c r="B10" s="526" t="s">
        <v>174</v>
      </c>
      <c r="C10" s="302" t="s">
        <v>175</v>
      </c>
      <c r="D10" s="309" t="s">
        <v>176</v>
      </c>
      <c r="E10" s="309" t="s">
        <v>177</v>
      </c>
      <c r="F10" s="299" t="s">
        <v>178</v>
      </c>
      <c r="G10" s="299" t="s">
        <v>179</v>
      </c>
      <c r="H10" s="299">
        <v>365</v>
      </c>
      <c r="I10" s="299" t="str">
        <f>IF(H10&lt;=2,'Tabla probabilidad'!$B$5,IF(H10&lt;=24,'Tabla probabilidad'!$B$6,IF(H10&lt;=500,'Tabla probabilidad'!$B$7,IF(H10&lt;=5000,'Tabla probabilidad'!$B$8,IF(H10&gt;5000,'Tabla probabilidad'!$B$9)))))</f>
        <v>Media</v>
      </c>
      <c r="J10" s="296">
        <f>IF(H10&lt;=2,'Tabla probabilidad'!$D$5,IF(H10&lt;=24,'Tabla probabilidad'!$D$6,IF(H10&lt;=500,'Tabla probabilidad'!$D$7,IF(H10&lt;=5000,'Tabla probabilidad'!$D$8,IF(H10&gt;5000,'Tabla probabilidad'!$D$9)))))</f>
        <v>0.6</v>
      </c>
      <c r="K10" s="299" t="s">
        <v>180</v>
      </c>
      <c r="L10" s="299" t="str">
        <f>IF(K10="El riesgo afecta la imagen de alguna área de la organización","Leve",IF(K10="El riesgo afecta la imagen de la entidad internamente, de conocimiento general, nivel interno, alta dirección, contratista y/o de provedores","Menor",IF(K10="El riesgo afecta la imagen de la entidad con algunos usuarios de relevancia frente al logro de los objetivos","Moderado",IF(K10="El riesgo afecta la imagen de de la entidad con efecto publicitario sostenido a nivel del sector justicia","Mayor",IF(K10="El riesgo afecta la imagen de la entidad a nivel nacional, con efecto publicitarios sostenible a nivel país","Catastrófico",IF(K10="Impacto que afecte la ejecución presupuestal en un valor ≥0,5%.","Leve",IF(K10="Impacto que afecte la ejecución presupuestal en un valor ≥1%.","Menor",IF(K10="Impacto que afecte la ejecución presupuestal en un valor ≥5%.","Moderado",IF(K10="Impacto que afecte la ejecución presupuestal en un valor ≥20%.","Mayor",IF(K10="Impacto que afecte la ejecución presupuestal en un valor ≥50%.","Catastrófico",IF(K10="Incumplimiento máximo del 5% de la meta planeada","Leve",IF(K10="Incumplimiento máximo del 15% de la meta planeada","Menor",IF(K10="Incumplimiento máximo del 20% de la meta planeada","Moderado",IF(K10="Incumplimiento máximo del 50% de la meta planeada","Mayor",IF(K10="Incumplimiento máximo del 80% de la meta planeada","Catastrófico",IF(K10="Cualquier afectación a la violacion de los derechos de los ciudadanos se considera con consecuencias altas","Mayor",IF(K10="Cualquier afectación a la violacion de los derechos de los ciudadanos se considera con consecuencias desastrosas","Catastrófico",IF(K10="Afecta la Prestación del Servicio de Administración de Justicia en 5%","Leve",IF(K10="Afecta la Prestación del Servicio de Administración de Justicia en 10%","Menor",IF(K10="Afecta la Prestación del Servicio de Administración de Justicia en 15%","Moderado",IF(K10="Afecta la Prestación del Servicio de Administración de Justicia en 20%","Mayor",IF(K10="Afecta la Prestación del Servicio de Administración de Justicia en más del 50%","Catastrófico",IF(K10="Cualquier acto indebido de los servidores judiciales genera altas consecuencias para la entidad","Mayor",IF(K10="Cualquier acto indebido de los servidores judiciales genera consecuencias desastrosas para la entidad","Catastrófico",IF(K10="Si el hecho llegara a presentarse, tendría consecuencias o efectos mínimos sobre la entidad","Leve",IF(K10="Si el hecho llegara a presentarse, tendría bajo impacto o efecto sobre la entidad","Menor",IF(K10="Si el hecho llegara a presentarse, tendría medianas consecuencias o efectos sobre la entidad","Moderado",IF(K10="Si el hecho llegara a presentarse, tendría altas consecuencias o efectos sobre la entidad","Mayor",IF(K10="Si el hecho llegara a presentarse, tendría desastrosas consecuencias o efectos sobre la entidad","Catastrófico")))))))))))))))))))))))))))))</f>
        <v>Moderado</v>
      </c>
      <c r="M10" s="299" t="str">
        <f>IF(K10="El riesgo afecta la imagen de alguna área de la organización","20%",IF(K10="El riesgo afecta la imagen de la entidad internamente, de conocimiento general, nivel interno, alta dirección, contratista y/o de provedores","40%",IF(K10="El riesgo afecta la imagen de la entidad con algunos usuarios de relevancia frente al logro de los objetivos","60%",IF(K10="El riesgo afecta la imagen de de la entidad con efecto publicitario sostenido a nivel del sector justicia","80%",IF(K10="El riesgo afecta la imagen de la entidad a nivel nacional, con efecto publicitarios sostenible a nivel país","100%",IF(K10="Impacto que afecte la ejecución presupuestal en un valor ≥0,5%.","20%",IF(K10="Impacto que afecte la ejecución presupuestal en un valor ≥1%.","40%",IF(K10="Impacto que afecte la ejecución presupuestal en un valor ≥5%.","60%",IF(K10="Impacto que afecte la ejecución presupuestal en un valor ≥20%.","80%",IF(K10="Impacto que afecte la ejecución presupuestal en un valor ≥50%.","100%",IF(K10="Incumplimiento máximo del 5% de la meta planeada","20%",IF(K10="Incumplimiento máximo del 15% de la meta planeada","40%",IF(K10="Incumplimiento máximo del 20% de la meta planeada","60%",IF(K10="Incumplimiento máximo del 50% de la meta planeada","80%",IF(K10="Incumplimiento máximo del 80% de la meta planeada","100%",IF(K10="Cualquier afectación a la violacion de los derechos de los ciudadanos se considera con consecuencias altas","80%",IF(K10="Cualquier afectación a la violacion de los derechos de los ciudadanos se considera con consecuencias desastrosas","100%",IF(K10="Afecta la Prestación del Servicio de Administración de Justicia en 5%","20%",IF(K10="Afecta la Prestación del Servicio de Administración de Justicia en 10%","40%",IF(K10="Afecta la Prestación del Servicio de Administración de Justicia en 15%","60%",IF(K10="Afecta la Prestación del Servicio de Administración de Justicia en 20%","80%",IF(K10="Afecta la Prestación del Servicio de Administración de Justicia en más del 50%","100%",IF(K10="Cualquier acto indebido de los servidores judiciales genera altas consecuencias para la entidad","80%",IF(K10="Cualquier acto indebido de los servidores judiciales genera consecuencias desastrosas para la entidad","100%",IF(K10="Si el hecho llegara a presentarse, tendría consecuencias o efectos mínimos sobre la entidad","20%",IF(K10="Si el hecho llegara a presentarse, tendría bajo impacto o efecto sobre la entidad","40%",IF(K10="Si el hecho llegara a presentarse, tendría medianas consecuencias o efectos sobre la entidad","60%",IF(K10="Si el hecho llegara a presentarse, tendría altas consecuencias o efectos sobre la entidad","80%",IF(K10="Si el hecho llegara a presentarse, tendría desastrosas consecuencias o efectos sobre la entidad","100%")))))))))))))))))))))))))))))</f>
        <v>60%</v>
      </c>
      <c r="N10" s="299" t="str">
        <f>VLOOKUP((I10&amp;L10),Hoja1!$B$4:$C$28,2,0)</f>
        <v>Moderado</v>
      </c>
      <c r="O10" s="228">
        <v>1</v>
      </c>
      <c r="P10" s="235" t="s">
        <v>181</v>
      </c>
      <c r="Q10" s="228" t="str">
        <f t="shared" ref="Q10:Q34" si="0">IF(R10="Preventivo","Probabilidad",IF(R10="Detectivo","Probabilidad", IF(R10="Correctivo","Impacto")))</f>
        <v>Probabilidad</v>
      </c>
      <c r="R10" s="228" t="s">
        <v>182</v>
      </c>
      <c r="S10" s="228" t="s">
        <v>183</v>
      </c>
      <c r="T10" s="229">
        <f>VLOOKUP(R10&amp;S10,Hoja1!$Q$4:$R$9,2,0)</f>
        <v>0.35</v>
      </c>
      <c r="U10" s="228" t="s">
        <v>184</v>
      </c>
      <c r="V10" s="228" t="s">
        <v>185</v>
      </c>
      <c r="W10" s="228" t="s">
        <v>186</v>
      </c>
      <c r="X10" s="229">
        <f>IF(Q10="Probabilidad",($J$10*T10),IF(Q10="Impacto"," "))</f>
        <v>0.21</v>
      </c>
      <c r="Y10" s="229" t="str">
        <f>IF(Z10&lt;=20%,'Tabla probabilidad'!$B$5,IF(Z10&lt;=40%,'Tabla probabilidad'!$B$6,IF(Z10&lt;=60%,'Tabla probabilidad'!$B$7,IF(Z10&lt;=80%,'Tabla probabilidad'!$B$8,IF(Z10&lt;=100%,'Tabla probabilidad'!$B$9)))))</f>
        <v>Baja</v>
      </c>
      <c r="Z10" s="229">
        <f>IF(R10="Preventivo",(J10-(J10*T10)),IF(R10="Detectivo",(J10-(J10*T10)),IF(R10="Correctivo",(J10))))</f>
        <v>0.39</v>
      </c>
      <c r="AA10" s="304" t="str">
        <f>IF(AB10&lt;=20%,'Tabla probabilidad'!$B$5,IF(AB10&lt;=40%,'Tabla probabilidad'!$B$6,IF(AB10&lt;=60%,'Tabla probabilidad'!$B$7,IF(AB10&lt;=80%,'Tabla probabilidad'!$B$8,IF(AB10&lt;=100%,'Tabla probabilidad'!$B$9)))))</f>
        <v>Baja</v>
      </c>
      <c r="AB10" s="304">
        <f>AVERAGE(Z10:Z14)</f>
        <v>0.39600000000000002</v>
      </c>
      <c r="AC10" s="229" t="str">
        <f t="shared" ref="AC10:AC34" si="1">IF(AD10&lt;=20%,"Leve",IF(AD10&lt;=40%,"Menor",IF(AD10&lt;=60%,"Moderado",IF(AD10&lt;=80%,"Mayor",IF(AD10&lt;=100%,"Catastrófico")))))</f>
        <v>Moderado</v>
      </c>
      <c r="AD10" s="229">
        <f>IF(Q10="Probabilidad",(($M$10-0)),IF(Q10="Impacto",($M$10-($M$10*T10))))</f>
        <v>0.6</v>
      </c>
      <c r="AE10" s="304" t="str">
        <f>IF(AF10&lt;=20%,"Leve",IF(AF10&lt;=40%,"Menor",IF(AF10&lt;=60%,"Moderado",IF(AF10&lt;=80%,"Mayor",IF(AF10&lt;=100%,"Catastrófico")))))</f>
        <v>Moderado</v>
      </c>
      <c r="AF10" s="304">
        <f>AVERAGE(AD10:AD14)</f>
        <v>0.56400000000000006</v>
      </c>
      <c r="AG10" s="302" t="str">
        <f>VLOOKUP(AA10&amp;AE10,Hoja1!$B$4:$C$28,2,0)</f>
        <v>Moderado</v>
      </c>
      <c r="AH10" s="302" t="s">
        <v>187</v>
      </c>
      <c r="AI10" s="302"/>
      <c r="AJ10" s="302"/>
      <c r="AK10" s="302"/>
      <c r="AL10" s="302"/>
      <c r="AM10" s="302"/>
      <c r="AN10" s="302"/>
    </row>
    <row r="11" spans="1:298" ht="43.5" customHeight="1" x14ac:dyDescent="0.2">
      <c r="A11" s="302"/>
      <c r="B11" s="526"/>
      <c r="C11" s="302"/>
      <c r="D11" s="310"/>
      <c r="E11" s="310"/>
      <c r="F11" s="300"/>
      <c r="G11" s="300"/>
      <c r="H11" s="300"/>
      <c r="I11" s="300"/>
      <c r="J11" s="297"/>
      <c r="K11" s="300"/>
      <c r="L11" s="300"/>
      <c r="M11" s="300"/>
      <c r="N11" s="300"/>
      <c r="O11" s="228">
        <v>2</v>
      </c>
      <c r="P11" s="235" t="s">
        <v>188</v>
      </c>
      <c r="Q11" s="228" t="str">
        <f t="shared" si="0"/>
        <v>Impacto</v>
      </c>
      <c r="R11" s="228" t="s">
        <v>189</v>
      </c>
      <c r="S11" s="228" t="s">
        <v>183</v>
      </c>
      <c r="T11" s="229">
        <f>VLOOKUP(R11&amp;S11,Hoja1!$Q$4:$R$9,2,0)</f>
        <v>0.3</v>
      </c>
      <c r="U11" s="228" t="s">
        <v>184</v>
      </c>
      <c r="V11" s="228" t="s">
        <v>190</v>
      </c>
      <c r="W11" s="228" t="s">
        <v>186</v>
      </c>
      <c r="X11" s="229" t="str">
        <f>IF(Q11="Probabilidad",($J$10*T11),IF(Q11="Impacto"," "))</f>
        <v xml:space="preserve"> </v>
      </c>
      <c r="Y11" s="229" t="str">
        <f>IF(Z11&lt;=20%,'Tabla probabilidad'!$B$5,IF(Z11&lt;=40%,'Tabla probabilidad'!$B$6,IF(Z11&lt;=60%,'Tabla probabilidad'!$B$7,IF(Z11&lt;=80%,'Tabla probabilidad'!$B$8,IF(Z11&lt;=100%,'Tabla probabilidad'!$B$9)))))</f>
        <v>Media</v>
      </c>
      <c r="Z11" s="229">
        <f>IF(R11="Preventivo",(J10-(J10*T11)),IF(R11="Detectivo",(J10-(J10*T11)),IF(R11="Correctivo",(J10))))</f>
        <v>0.6</v>
      </c>
      <c r="AA11" s="304"/>
      <c r="AB11" s="304"/>
      <c r="AC11" s="229" t="str">
        <f t="shared" si="1"/>
        <v>Moderado</v>
      </c>
      <c r="AD11" s="229">
        <f>IF(Q11="Probabilidad",(($M$10-0)),IF(Q11="Impacto",($M$10-($M$10*T11))))</f>
        <v>0.42</v>
      </c>
      <c r="AE11" s="304"/>
      <c r="AF11" s="304"/>
      <c r="AG11" s="302"/>
      <c r="AH11" s="302"/>
      <c r="AI11" s="302"/>
      <c r="AJ11" s="302"/>
      <c r="AK11" s="302"/>
      <c r="AL11" s="302"/>
      <c r="AM11" s="302"/>
      <c r="AN11" s="302"/>
    </row>
    <row r="12" spans="1:298" ht="55.5" customHeight="1" x14ac:dyDescent="0.2">
      <c r="A12" s="302"/>
      <c r="B12" s="526"/>
      <c r="C12" s="302"/>
      <c r="D12" s="310"/>
      <c r="E12" s="310"/>
      <c r="F12" s="300"/>
      <c r="G12" s="300"/>
      <c r="H12" s="300"/>
      <c r="I12" s="300"/>
      <c r="J12" s="297"/>
      <c r="K12" s="300"/>
      <c r="L12" s="300"/>
      <c r="M12" s="300"/>
      <c r="N12" s="300"/>
      <c r="O12" s="228">
        <v>3</v>
      </c>
      <c r="P12" s="235" t="s">
        <v>191</v>
      </c>
      <c r="Q12" s="228" t="str">
        <f t="shared" si="0"/>
        <v>Probabilidad</v>
      </c>
      <c r="R12" s="228" t="s">
        <v>192</v>
      </c>
      <c r="S12" s="228" t="s">
        <v>183</v>
      </c>
      <c r="T12" s="229">
        <f>VLOOKUP(R12&amp;S12,Hoja1!$Q$4:$R$9,2,0)</f>
        <v>0.45</v>
      </c>
      <c r="U12" s="228" t="s">
        <v>184</v>
      </c>
      <c r="V12" s="228" t="s">
        <v>190</v>
      </c>
      <c r="W12" s="228" t="s">
        <v>186</v>
      </c>
      <c r="X12" s="229">
        <f>IF(Q12="Probabilidad",($J$10*T12),IF(Q12="Impacto"," "))</f>
        <v>0.27</v>
      </c>
      <c r="Y12" s="229" t="str">
        <f>IF(Z12&lt;=20%,'Tabla probabilidad'!$B$5,IF(Z12&lt;=40%,'Tabla probabilidad'!$B$6,IF(Z12&lt;=60%,'Tabla probabilidad'!$B$7,IF(Z12&lt;=80%,'Tabla probabilidad'!$B$8,IF(Z12&lt;=100%,'Tabla probabilidad'!$B$9)))))</f>
        <v>Baja</v>
      </c>
      <c r="Z12" s="229">
        <f>IF(R12="Preventivo",(J10-(J10*T12)),IF(R12="Detectivo",(J10-(J10*T12)),IF(R12="Correctivo",(J10))))</f>
        <v>0.32999999999999996</v>
      </c>
      <c r="AA12" s="304"/>
      <c r="AB12" s="304"/>
      <c r="AC12" s="229" t="str">
        <f t="shared" si="1"/>
        <v>Moderado</v>
      </c>
      <c r="AD12" s="229">
        <f>IF(Q12="Probabilidad",(($M$10-0)),IF(Q12="Impacto",($M$10-($M$10*T12))))</f>
        <v>0.6</v>
      </c>
      <c r="AE12" s="304"/>
      <c r="AF12" s="304"/>
      <c r="AG12" s="302"/>
      <c r="AH12" s="302"/>
      <c r="AI12" s="302"/>
      <c r="AJ12" s="302"/>
      <c r="AK12" s="302"/>
      <c r="AL12" s="302"/>
      <c r="AM12" s="302"/>
      <c r="AN12" s="302"/>
    </row>
    <row r="13" spans="1:298" ht="29.25" customHeight="1" x14ac:dyDescent="0.2">
      <c r="A13" s="302"/>
      <c r="B13" s="526"/>
      <c r="C13" s="302"/>
      <c r="D13" s="311"/>
      <c r="E13" s="311"/>
      <c r="F13" s="301"/>
      <c r="G13" s="301"/>
      <c r="H13" s="301"/>
      <c r="I13" s="301"/>
      <c r="J13" s="298"/>
      <c r="K13" s="301"/>
      <c r="L13" s="301"/>
      <c r="M13" s="301"/>
      <c r="N13" s="301"/>
      <c r="O13" s="228">
        <v>4</v>
      </c>
      <c r="P13" s="235" t="s">
        <v>193</v>
      </c>
      <c r="Q13" s="228" t="str">
        <f t="shared" si="0"/>
        <v>Probabilidad</v>
      </c>
      <c r="R13" s="228" t="s">
        <v>192</v>
      </c>
      <c r="S13" s="228" t="s">
        <v>183</v>
      </c>
      <c r="T13" s="229">
        <f>VLOOKUP(R13&amp;S13,Hoja1!$Q$4:$R$9,2,0)</f>
        <v>0.45</v>
      </c>
      <c r="U13" s="228" t="s">
        <v>184</v>
      </c>
      <c r="V13" s="228" t="s">
        <v>185</v>
      </c>
      <c r="W13" s="228" t="s">
        <v>186</v>
      </c>
      <c r="X13" s="229">
        <f>IF(Q13="Probabilidad",($J$10*T13),IF(Q13="Impacto"," "))</f>
        <v>0.27</v>
      </c>
      <c r="Y13" s="229" t="str">
        <f>IF(Z13&lt;=20%,'Tabla probabilidad'!$B$5,IF(Z13&lt;=40%,'Tabla probabilidad'!$B$6,IF(Z13&lt;=60%,'Tabla probabilidad'!$B$7,IF(Z13&lt;=80%,'Tabla probabilidad'!$B$8,IF(Z13&lt;=100%,'Tabla probabilidad'!$B$9)))))</f>
        <v>Baja</v>
      </c>
      <c r="Z13" s="229">
        <f>IF(R13="Preventivo",(J10-(J10*T13)),IF(R13="Detectivo",(J10-(J10*T13)),IF(R13="Correctivo",(J10))))</f>
        <v>0.32999999999999996</v>
      </c>
      <c r="AA13" s="304"/>
      <c r="AB13" s="304"/>
      <c r="AC13" s="229" t="str">
        <f t="shared" si="1"/>
        <v>Moderado</v>
      </c>
      <c r="AD13" s="229">
        <f>IF(Q13="Probabilidad",(($M$10-0)),IF(Q13="Impacto",($M$10-($M$10*T13))))</f>
        <v>0.6</v>
      </c>
      <c r="AE13" s="304"/>
      <c r="AF13" s="304"/>
      <c r="AG13" s="302"/>
      <c r="AH13" s="302"/>
      <c r="AI13" s="302"/>
      <c r="AJ13" s="302"/>
      <c r="AK13" s="302"/>
      <c r="AL13" s="302"/>
      <c r="AM13" s="302"/>
      <c r="AN13" s="302"/>
    </row>
    <row r="14" spans="1:298" ht="42.75" x14ac:dyDescent="0.2">
      <c r="A14" s="302"/>
      <c r="B14" s="526"/>
      <c r="C14" s="302"/>
      <c r="D14" s="230" t="s">
        <v>194</v>
      </c>
      <c r="E14" s="230" t="s">
        <v>195</v>
      </c>
      <c r="F14" s="228" t="s">
        <v>196</v>
      </c>
      <c r="G14" s="230" t="s">
        <v>197</v>
      </c>
      <c r="H14" s="228">
        <v>2</v>
      </c>
      <c r="I14" s="234" t="str">
        <f>IF(H14&lt;=2,'Tabla probabilidad'!$B$5,IF(H14&lt;=24,'Tabla probabilidad'!$B$6,IF(H14&lt;=500,'Tabla probabilidad'!$B$7,IF(H14&lt;=5000,'Tabla probabilidad'!$B$8,IF(H14&gt;5000,'Tabla probabilidad'!$B$9)))))</f>
        <v>Muy Baja</v>
      </c>
      <c r="J14" s="229">
        <f>IF(H14&lt;=2,'Tabla probabilidad'!$D$5,IF(H14&lt;=24,'Tabla probabilidad'!$D$6,IF(H14&lt;=500,'Tabla probabilidad'!$D$7,IF(H14&lt;=5000,'Tabla probabilidad'!$D$8,IF(H14&gt;5000,'Tabla probabilidad'!$D$9)))))</f>
        <v>0.2</v>
      </c>
      <c r="K14" s="230" t="s">
        <v>198</v>
      </c>
      <c r="L14" s="231" t="str">
        <f>IF(K14="El riesgo afecta la imagen de alguna área de la organización","Leve",IF(K14="El riesgo afecta la imagen de la entidad internamente, de conocimiento general, nivel interno, alta dirección, contratista y/o de provedores","Menor",IF(K14="El riesgo afecta la imagen de la entidad con algunos usuarios de relevancia frente al logro de los objetivos","Moderado",IF(K14="El riesgo afecta la imagen de de la entidad con efecto publicitario sostenido a nivel del sector justicia","Mayor",IF(K14="El riesgo afecta la imagen de la entidad a nivel nacional, con efecto publicitarios sostenible a nivel país","Catastrófico",IF(K14="Impacto que afecte la ejecución presupuestal en un valor ≥0,5%.","Leve",IF(K14="Impacto que afecte la ejecución presupuestal en un valor ≥1%.","Menor",IF(K14="Impacto que afecte la ejecución presupuestal en un valor ≥5%.","Moderado",IF(K14="Impacto que afecte la ejecución presupuestal en un valor ≥20%.","Mayor",IF(K14="Impacto que afecte la ejecución presupuestal en un valor ≥50%.","Catastrófico",IF(K14="Incumplimiento máximo del 5% de la meta planeada","Leve",IF(K14="Incumplimiento máximo del 15% de la meta planeada","Menor",IF(K14="Incumplimiento máximo del 20% de la meta planeada","Moderado",IF(K14="Incumplimiento máximo del 50% de la meta planeada","Mayor",IF(K14="Incumplimiento máximo del 80% de la meta planeada","Catastrófico",IF(K14="Cualquier afectación a la violacion de los derechos de los ciudadanos se considera con consecuencias altas","Mayor",IF(K14="Cualquier afectación a la violacion de los derechos de los ciudadanos se considera con consecuencias desastrosas","Catastrófico",IF(K14="Afecta la Prestación del Servicio de Administración de Justicia en 5%","Leve",IF(K14="Afecta la Prestación del Servicio de Administración de Justicia en 10%","Menor",IF(K14="Afecta la Prestación del Servicio de Administración de Justicia en 15%","Moderado",IF(K14="Afecta la Prestación del Servicio de Administración de Justicia en 20%","Mayor",IF(K14="Afecta la Prestación del Servicio de Administración de Justicia en más del 50%","Catastrófico",IF(K14="Cualquier acto indebido de los servidores judiciales genera altas consecuencias para la entidad","Mayor",IF(K14="Cualquier acto indebido de los servidores judiciales genera consecuencias desastrosas para la entidad","Catastrófico",IF(K14="Si el hecho llegara a presentarse, tendría consecuencias o efectos mínimos sobre la entidad","Leve",IF(K14="Si el hecho llegara a presentarse, tendría bajo impacto o efecto sobre la entidad","Menor",IF(K14="Si el hecho llegara a presentarse, tendría medianas consecuencias o efectos sobre la entidad","Moderado",IF(K14="Si el hecho llegara a presentarse, tendría altas consecuencias o efectos sobre la entidad","Mayor",IF(K14="Si el hecho llegara a presentarse, tendría desastrosas consecuencias o efectos sobre la entidad","Catastrófico")))))))))))))))))))))))))))))</f>
        <v>Mayor</v>
      </c>
      <c r="M14" s="232" t="str">
        <f>IF(K14="El riesgo afecta la imagen de alguna área de la organización","20%",IF(K14="El riesgo afecta la imagen de la entidad internamente, de conocimiento general, nivel interno, alta dirección, contratista y/o de provedores","40%",IF(K14="El riesgo afecta la imagen de la entidad con algunos usuarios de relevancia frente al logro de los objetivos","60%",IF(K14="El riesgo afecta la imagen de de la entidad con efecto publicitario sostenido a nivel del sector justicia","80%",IF(K14="El riesgo afecta la imagen de la entidad a nivel nacional, con efecto publicitarios sostenible a nivel país","100%",IF(K14="Impacto que afecte la ejecución presupuestal en un valor ≥0,5%.","20%",IF(K14="Impacto que afecte la ejecución presupuestal en un valor ≥1%.","40%",IF(K14="Impacto que afecte la ejecución presupuestal en un valor ≥5%.","60%",IF(K14="Impacto que afecte la ejecución presupuestal en un valor ≥20%.","80%",IF(K14="Impacto que afecte la ejecución presupuestal en un valor ≥50%.","100%",IF(K14="Incumplimiento máximo del 5% de la meta planeada","20%",IF(K14="Incumplimiento máximo del 15% de la meta planeada","40%",IF(K14="Incumplimiento máximo del 20% de la meta planeada","60%",IF(K14="Incumplimiento máximo del 50% de la meta planeada","80%",IF(K14="Incumplimiento máximo del 80% de la meta planeada","100%",IF(K14="Cualquier afectación a la violacion de los derechos de los ciudadanos se considera con consecuencias altas","80%",IF(K14="Cualquier afectación a la violacion de los derechos de los ciudadanos se considera con consecuencias desastrosas","100%",IF(K14="Afecta la Prestación del Servicio de Administración de Justicia en 5%","20%",IF(K14="Afecta la Prestación del Servicio de Administración de Justicia en 10%","40%",IF(K14="Afecta la Prestación del Servicio de Administración de Justicia en 15%","60%",IF(K14="Afecta la Prestación del Servicio de Administración de Justicia en 20%","80%",IF(K14="Afecta la Prestación del Servicio de Administración de Justicia en más del 50%","100%",IF(K14="Cualquier acto indebido de los servidores judiciales genera altas consecuencias para la entidad","80%",IF(K14="Cualquier acto indebido de los servidores judiciales genera consecuencias desastrosas para la entidad","100%",IF(K14="Si el hecho llegara a presentarse, tendría consecuencias o efectos mínimos sobre la entidad","20%",IF(K14="Si el hecho llegara a presentarse, tendría bajo impacto o efecto sobre la entidad","40%",IF(K14="Si el hecho llegara a presentarse, tendría medianas consecuencias o efectos sobre la entidad","60%",IF(K14="Si el hecho llegara a presentarse, tendría altas consecuencias o efectos sobre la entidad","80%",IF(K14="Si el hecho llegara a presentarse, tendría desastrosas consecuencias o efectos sobre la entidad","100%")))))))))))))))))))))))))))))</f>
        <v>80%</v>
      </c>
      <c r="N14" s="233" t="str">
        <f>VLOOKUP((I14&amp;L14),Hoja1!$B$4:$C$28,2,0)</f>
        <v xml:space="preserve">Alto </v>
      </c>
      <c r="O14" s="228">
        <v>5</v>
      </c>
      <c r="P14" s="235" t="s">
        <v>199</v>
      </c>
      <c r="Q14" s="228" t="str">
        <f t="shared" si="0"/>
        <v>Probabilidad</v>
      </c>
      <c r="R14" s="228" t="s">
        <v>192</v>
      </c>
      <c r="S14" s="228" t="s">
        <v>183</v>
      </c>
      <c r="T14" s="229">
        <f>VLOOKUP(R14&amp;S14,Hoja1!$Q$4:$R$9,2,0)</f>
        <v>0.45</v>
      </c>
      <c r="U14" s="228" t="s">
        <v>184</v>
      </c>
      <c r="V14" s="228" t="s">
        <v>185</v>
      </c>
      <c r="W14" s="228" t="s">
        <v>186</v>
      </c>
      <c r="X14" s="229">
        <f>IF(Q14="Probabilidad",($J$10*T14),IF(Q14="Impacto"," "))</f>
        <v>0.27</v>
      </c>
      <c r="Y14" s="229" t="str">
        <f>IF(Z14&lt;=20%,'Tabla probabilidad'!$B$5,IF(Z14&lt;=40%,'Tabla probabilidad'!$B$6,IF(Z14&lt;=60%,'Tabla probabilidad'!$B$7,IF(Z14&lt;=80%,'Tabla probabilidad'!$B$8,IF(Z14&lt;=100%,'Tabla probabilidad'!$B$9)))))</f>
        <v>Baja</v>
      </c>
      <c r="Z14" s="229">
        <f>IF(R14="Preventivo",(J10-(J10*T14)),IF(R14="Detectivo",(J10-(J10*T14)),IF(R14="Correctivo",(J10))))</f>
        <v>0.32999999999999996</v>
      </c>
      <c r="AA14" s="304"/>
      <c r="AB14" s="304"/>
      <c r="AC14" s="229" t="str">
        <f t="shared" si="1"/>
        <v>Moderado</v>
      </c>
      <c r="AD14" s="229">
        <f>IF(Q14="Probabilidad",(($M$10-0)),IF(Q14="Impacto",($M$10-($M$10*T14))))</f>
        <v>0.6</v>
      </c>
      <c r="AE14" s="304"/>
      <c r="AF14" s="304"/>
      <c r="AG14" s="302"/>
      <c r="AH14" s="302"/>
      <c r="AI14" s="302"/>
      <c r="AJ14" s="302"/>
      <c r="AK14" s="302"/>
      <c r="AL14" s="302"/>
      <c r="AM14" s="302"/>
      <c r="AN14" s="302"/>
    </row>
    <row r="15" spans="1:298" ht="22.5" customHeight="1" x14ac:dyDescent="0.2">
      <c r="A15" s="302">
        <v>2</v>
      </c>
      <c r="B15" s="302" t="s">
        <v>200</v>
      </c>
      <c r="C15" s="302" t="s">
        <v>201</v>
      </c>
      <c r="D15" s="347" t="s">
        <v>202</v>
      </c>
      <c r="E15" s="302" t="s">
        <v>203</v>
      </c>
      <c r="F15" s="302" t="s">
        <v>204</v>
      </c>
      <c r="G15" s="308" t="s">
        <v>197</v>
      </c>
      <c r="H15" s="302">
        <v>36</v>
      </c>
      <c r="I15" s="299" t="str">
        <f>IF(H15&lt;=2,'Tabla probabilidad'!$B$5,IF(H15&lt;=24,'Tabla probabilidad'!$B$6,IF(H15&lt;=500,'Tabla probabilidad'!$B$7,IF(H15&lt;=5000,'Tabla probabilidad'!$B$8,IF(H15&gt;5000,'Tabla probabilidad'!$B$9)))))</f>
        <v>Media</v>
      </c>
      <c r="J15" s="304">
        <f>IF(H15&lt;=2,'Tabla probabilidad'!$D$5,IF(H15&lt;=24,'Tabla probabilidad'!$D$6,IF(H15&lt;=500,'Tabla probabilidad'!$D$7,IF(H15&lt;=5000,'Tabla probabilidad'!$D$8,IF(H15&gt;5000,'Tabla probabilidad'!$D$9)))))</f>
        <v>0.6</v>
      </c>
      <c r="K15" s="302" t="s">
        <v>205</v>
      </c>
      <c r="L15" s="299" t="str">
        <f>IF(K15="El riesgo afecta la imagen de alguna área de la organización","Leve",IF(K15="El riesgo afecta la imagen de la entidad internamente, de conocimiento general, nivel interno, alta dirección, contratista y/o de provedores","Menor",IF(K15="El riesgo afecta la imagen de la entidad con algunos usuarios de relevancia frente al logro de los objetivos","Moderado",IF(K15="El riesgo afecta la imagen de de la entidad con efecto publicitario sostenido a nivel del sector justicia","Mayor",IF(K15="El riesgo afecta la imagen de la entidad a nivel nacional, con efecto publicitarios sostenible a nivel país","Catastrófico",IF(K15="Impacto que afecte la ejecución presupuestal en un valor ≥0,5%.","Leve",IF(K15="Impacto que afecte la ejecución presupuestal en un valor ≥1%.","Menor",IF(K15="Impacto que afecte la ejecución presupuestal en un valor ≥5%.","Moderado",IF(K15="Impacto que afecte la ejecución presupuestal en un valor ≥20%.","Mayor",IF(K15="Impacto que afecte la ejecución presupuestal en un valor ≥50%.","Catastrófico",IF(K15="Incumplimiento máximo del 5% de la meta planeada","Leve",IF(K15="Incumplimiento máximo del 15% de la meta planeada","Menor",IF(K15="Incumplimiento máximo del 20% de la meta planeada","Moderado",IF(K15="Incumplimiento máximo del 50% de la meta planeada","Mayor",IF(K15="Incumplimiento máximo del 80% de la meta planeada","Catastrófico",IF(K15="Cualquier afectación a la violacion de los derechos de los ciudadanos se considera con consecuencias altas","Mayor",IF(K15="Cualquier afectación a la violacion de los derechos de los ciudadanos se considera con consecuencias desastrosas","Catastrófico",IF(K15="Afecta la Prestación del Servicio de Administración de Justicia en 5%","Leve",IF(K15="Afecta la Prestación del Servicio de Administración de Justicia en 10%","Menor",IF(K15="Afecta la Prestación del Servicio de Administración de Justicia en 15%","Moderado",IF(K15="Afecta la Prestación del Servicio de Administración de Justicia en 20%","Mayor",IF(K15="Afecta la Prestación del Servicio de Administración de Justicia en más del 50%","Catastrófico",IF(K15="Cualquier acto indebido de los servidores judiciales genera altas consecuencias para la entidad","Mayor",IF(K15="Cualquier acto indebido de los servidores judiciales genera consecuencias desastrosas para la entidad","Catastrófico",IF(K15="Si el hecho llegara a presentarse, tendría consecuencias o efectos mínimos sobre la entidad","Leve",IF(K15="Si el hecho llegara a presentarse, tendría bajo impacto o efecto sobre la entidad","Menor",IF(K15="Si el hecho llegara a presentarse, tendría medianas consecuencias o efectos sobre la entidad","Moderado",IF(K15="Si el hecho llegara a presentarse, tendría altas consecuencias o efectos sobre la entidad","Mayor",IF(K15="Si el hecho llegara a presentarse, tendría desastrosas consecuencias o efectos sobre la entidad","Catastrófico")))))))))))))))))))))))))))))</f>
        <v>Moderado</v>
      </c>
      <c r="M15" s="302" t="str">
        <f>IF(K15="El riesgo afecta la imagen de alguna área de la organización","20%",IF(K15="El riesgo afecta la imagen de la entidad internamente, de conocimiento general, nivel interno, alta dirección, contratista y/o de provedores","40%",IF(K15="El riesgo afecta la imagen de la entidad con algunos usuarios de relevancia frente al logro de los objetivos","60%",IF(K15="El riesgo afecta la imagen de de la entidad con efecto publicitario sostenido a nivel del sector justicia","80%",IF(K15="El riesgo afecta la imagen de la entidad a nivel nacional, con efecto publicitarios sostenible a nivel país","100%",IF(K15="Impacto que afecte la ejecución presupuestal en un valor ≥0,5%.","20%",IF(K15="Impacto que afecte la ejecución presupuestal en un valor ≥1%.","40%",IF(K15="Impacto que afecte la ejecución presupuestal en un valor ≥5%.","60%",IF(K15="Impacto que afecte la ejecución presupuestal en un valor ≥20%.","80%",IF(K15="Impacto que afecte la ejecución presupuestal en un valor ≥50%.","100%",IF(K15="Incumplimiento máximo del 5% de la meta planeada","20%",IF(K15="Incumplimiento máximo del 15% de la meta planeada","40%",IF(K15="Incumplimiento máximo del 20% de la meta planeada","60%",IF(K15="Incumplimiento máximo del 50% de la meta planeada","80%",IF(K15="Incumplimiento máximo del 80% de la meta planeada","100%",IF(K15="Cualquier afectación a la violacion de los derechos de los ciudadanos se considera con consecuencias altas","80%",IF(K15="Cualquier afectación a la violacion de los derechos de los ciudadanos se considera con consecuencias desastrosas","100%",IF(K15="Afecta la Prestación del Servicio de Administración de Justicia en 5%","20%",IF(K15="Afecta la Prestación del Servicio de Administración de Justicia en 10%","40%",IF(K15="Afecta la Prestación del Servicio de Administración de Justicia en 15%","60%",IF(K15="Afecta la Prestación del Servicio de Administración de Justicia en 20%","80%",IF(K15="Afecta la Prestación del Servicio de Administración de Justicia en más del 50%","100%",IF(K15="Cualquier acto indebido de los servidores judiciales genera altas consecuencias para la entidad","80%",IF(K15="Cualquier acto indebido de los servidores judiciales genera consecuencias desastrosas para la entidad","100%",IF(K15="Si el hecho llegara a presentarse, tendría consecuencias o efectos mínimos sobre la entidad","20%",IF(K15="Si el hecho llegara a presentarse, tendría bajo impacto o efecto sobre la entidad","40%",IF(K15="Si el hecho llegara a presentarse, tendría medianas consecuencias o efectos sobre la entidad","60%",IF(K15="Si el hecho llegara a presentarse, tendría altas consecuencias o efectos sobre la entidad","80%",IF(K15="Si el hecho llegara a presentarse, tendría desastrosas consecuencias o efectos sobre la entidad","100%")))))))))))))))))))))))))))))</f>
        <v>60%</v>
      </c>
      <c r="N15" s="302" t="str">
        <f>VLOOKUP((I15&amp;L15),Hoja1!$B$4:$C$28,2,0)</f>
        <v>Moderado</v>
      </c>
      <c r="O15" s="228">
        <v>1</v>
      </c>
      <c r="P15" s="235" t="s">
        <v>206</v>
      </c>
      <c r="Q15" s="228" t="str">
        <f t="shared" si="0"/>
        <v>Probabilidad</v>
      </c>
      <c r="R15" s="228" t="s">
        <v>192</v>
      </c>
      <c r="S15" s="228" t="s">
        <v>183</v>
      </c>
      <c r="T15" s="229">
        <f>VLOOKUP(R15&amp;S15,Hoja1!$Q$4:$R$9,2,0)</f>
        <v>0.45</v>
      </c>
      <c r="U15" s="228" t="s">
        <v>184</v>
      </c>
      <c r="V15" s="228" t="s">
        <v>190</v>
      </c>
      <c r="W15" s="228" t="s">
        <v>186</v>
      </c>
      <c r="X15" s="229">
        <f>IF(Q15="Probabilidad",($J$15*T15),IF(Q15="Impacto"," "))</f>
        <v>0.27</v>
      </c>
      <c r="Y15" s="229" t="str">
        <f>IF(Z15&lt;=20%,'Tabla probabilidad'!$B$5,IF(Z15&lt;=40%,'Tabla probabilidad'!$B$6,IF(Z15&lt;=60%,'Tabla probabilidad'!$B$7,IF(Z15&lt;=80%,'Tabla probabilidad'!$B$8,IF(Z15&lt;=100%,'Tabla probabilidad'!$B$9)))))</f>
        <v>Baja</v>
      </c>
      <c r="Z15" s="229">
        <f>IF(R15="Preventivo",(J15-(J15*T15)),IF(R15="Detectivo",(J15-(J15*T15)),IF(R15="Correctivo",(J15))))</f>
        <v>0.32999999999999996</v>
      </c>
      <c r="AA15" s="304" t="str">
        <f>IF(AB15&lt;=20%,'Tabla probabilidad'!$B$5,IF(AB15&lt;=40%,'Tabla probabilidad'!$B$6,IF(AB15&lt;=60%,'Tabla probabilidad'!$B$7,IF(AB15&lt;=80%,'Tabla probabilidad'!$B$8,IF(AB15&lt;=100%,'Tabla probabilidad'!$B$9)))))</f>
        <v>Baja</v>
      </c>
      <c r="AB15" s="304">
        <f>AVERAGE(Z15:Z19)</f>
        <v>0.34199999999999997</v>
      </c>
      <c r="AC15" s="229" t="str">
        <f t="shared" si="1"/>
        <v>Moderado</v>
      </c>
      <c r="AD15" s="229">
        <f>IF(Q15="Probabilidad",(($M$15-0)),IF(Q15="Impacto",($M$15-($M$15*T15))))</f>
        <v>0.6</v>
      </c>
      <c r="AE15" s="304" t="str">
        <f>IF(AF15&lt;=20%,"Leve",IF(AF15&lt;=40%,"Menor",IF(AF15&lt;=60%,"Moderado",IF(AF15&lt;=80%,"Mayor",IF(AF15&lt;=100%,"Catastrófico")))))</f>
        <v>Moderado</v>
      </c>
      <c r="AF15" s="304">
        <f>AVERAGE(AD15:AD19)</f>
        <v>0.6</v>
      </c>
      <c r="AG15" s="302" t="str">
        <f>VLOOKUP(AA15&amp;AE15,Hoja1!$B$4:$C$28,2,0)</f>
        <v>Moderado</v>
      </c>
      <c r="AH15" s="302" t="s">
        <v>187</v>
      </c>
      <c r="AI15" s="302"/>
      <c r="AJ15" s="302"/>
      <c r="AK15" s="302"/>
      <c r="AL15" s="302"/>
      <c r="AM15" s="302"/>
      <c r="AN15" s="302"/>
    </row>
    <row r="16" spans="1:298" ht="22.5" customHeight="1" x14ac:dyDescent="0.2">
      <c r="A16" s="302"/>
      <c r="B16" s="302"/>
      <c r="C16" s="302"/>
      <c r="D16" s="347"/>
      <c r="E16" s="302"/>
      <c r="F16" s="302"/>
      <c r="G16" s="308"/>
      <c r="H16" s="302"/>
      <c r="I16" s="300"/>
      <c r="J16" s="304"/>
      <c r="K16" s="302"/>
      <c r="L16" s="300"/>
      <c r="M16" s="303"/>
      <c r="N16" s="302"/>
      <c r="O16" s="228">
        <v>2</v>
      </c>
      <c r="P16" s="235" t="s">
        <v>207</v>
      </c>
      <c r="Q16" s="228" t="str">
        <f t="shared" si="0"/>
        <v>Probabilidad</v>
      </c>
      <c r="R16" s="228" t="s">
        <v>192</v>
      </c>
      <c r="S16" s="228" t="s">
        <v>183</v>
      </c>
      <c r="T16" s="229">
        <f>VLOOKUP(R16&amp;S16,Hoja1!$Q$4:$R$9,2,0)</f>
        <v>0.45</v>
      </c>
      <c r="U16" s="228" t="s">
        <v>184</v>
      </c>
      <c r="V16" s="228" t="s">
        <v>190</v>
      </c>
      <c r="W16" s="228" t="s">
        <v>186</v>
      </c>
      <c r="X16" s="229">
        <f>IF(Q16="Probabilidad",($J$15*T16),IF(Q16="Impacto"," "))</f>
        <v>0.27</v>
      </c>
      <c r="Y16" s="229" t="str">
        <f>IF(Z16&lt;=20%,'Tabla probabilidad'!$B$5,IF(Z16&lt;=40%,'Tabla probabilidad'!$B$6,IF(Z16&lt;=60%,'Tabla probabilidad'!$B$7,IF(Z16&lt;=80%,'Tabla probabilidad'!$B$8,IF(Z16&lt;=100%,'Tabla probabilidad'!$B$9)))))</f>
        <v>Baja</v>
      </c>
      <c r="Z16" s="229">
        <f>IF(R16="Preventivo",(J15-(J15*T16)),IF(R16="Detectivo",(J15-(J15*T16)),IF(R16="Correctivo",(J15))))</f>
        <v>0.32999999999999996</v>
      </c>
      <c r="AA16" s="304"/>
      <c r="AB16" s="304"/>
      <c r="AC16" s="229" t="str">
        <f t="shared" si="1"/>
        <v>Moderado</v>
      </c>
      <c r="AD16" s="229">
        <f>IF(Q16="Probabilidad",(($M$15-0)),IF(Q16="Impacto",($M$15-($M$15*T16))))</f>
        <v>0.6</v>
      </c>
      <c r="AE16" s="304"/>
      <c r="AF16" s="304"/>
      <c r="AG16" s="302"/>
      <c r="AH16" s="302"/>
      <c r="AI16" s="302"/>
      <c r="AJ16" s="302"/>
      <c r="AK16" s="302"/>
      <c r="AL16" s="302"/>
      <c r="AM16" s="302"/>
      <c r="AN16" s="302"/>
    </row>
    <row r="17" spans="1:40" ht="22.5" customHeight="1" x14ac:dyDescent="0.2">
      <c r="A17" s="302"/>
      <c r="B17" s="302"/>
      <c r="C17" s="302"/>
      <c r="D17" s="347"/>
      <c r="E17" s="302"/>
      <c r="F17" s="302"/>
      <c r="G17" s="308"/>
      <c r="H17" s="302"/>
      <c r="I17" s="300"/>
      <c r="J17" s="304"/>
      <c r="K17" s="302"/>
      <c r="L17" s="300"/>
      <c r="M17" s="303"/>
      <c r="N17" s="302"/>
      <c r="O17" s="228">
        <v>3</v>
      </c>
      <c r="P17" s="235" t="s">
        <v>208</v>
      </c>
      <c r="Q17" s="228" t="str">
        <f t="shared" si="0"/>
        <v>Probabilidad</v>
      </c>
      <c r="R17" s="228" t="s">
        <v>182</v>
      </c>
      <c r="S17" s="228" t="s">
        <v>183</v>
      </c>
      <c r="T17" s="229">
        <f>VLOOKUP(R17&amp;S17,Hoja1!$Q$4:$R$9,2,0)</f>
        <v>0.35</v>
      </c>
      <c r="U17" s="228" t="s">
        <v>184</v>
      </c>
      <c r="V17" s="228" t="s">
        <v>190</v>
      </c>
      <c r="W17" s="228" t="s">
        <v>186</v>
      </c>
      <c r="X17" s="229">
        <f>IF(Q17="Probabilidad",($J$15*T17),IF(Q17="Impacto"," "))</f>
        <v>0.21</v>
      </c>
      <c r="Y17" s="229" t="str">
        <f>IF(Z17&lt;=20%,'Tabla probabilidad'!$B$5,IF(Z17&lt;=40%,'Tabla probabilidad'!$B$6,IF(Z17&lt;=60%,'Tabla probabilidad'!$B$7,IF(Z17&lt;=80%,'Tabla probabilidad'!$B$8,IF(Z17&lt;=100%,'Tabla probabilidad'!$B$9)))))</f>
        <v>Baja</v>
      </c>
      <c r="Z17" s="229">
        <f>IF(R17="Preventivo",(J15-(J15*T17)),IF(R17="Detectivo",(J15-(J15*T17)),IF(R17="Correctivo",(J15))))</f>
        <v>0.39</v>
      </c>
      <c r="AA17" s="304"/>
      <c r="AB17" s="304"/>
      <c r="AC17" s="229" t="str">
        <f t="shared" si="1"/>
        <v>Moderado</v>
      </c>
      <c r="AD17" s="229">
        <f>IF(Q17="Probabilidad",(($M$15-0)),IF(Q17="Impacto",($M$15-($M$15*T17))))</f>
        <v>0.6</v>
      </c>
      <c r="AE17" s="304"/>
      <c r="AF17" s="304"/>
      <c r="AG17" s="302"/>
      <c r="AH17" s="302"/>
      <c r="AI17" s="302"/>
      <c r="AJ17" s="302"/>
      <c r="AK17" s="302"/>
      <c r="AL17" s="302"/>
      <c r="AM17" s="302"/>
      <c r="AN17" s="302"/>
    </row>
    <row r="18" spans="1:40" ht="22.5" customHeight="1" x14ac:dyDescent="0.2">
      <c r="A18" s="302"/>
      <c r="B18" s="302"/>
      <c r="C18" s="302"/>
      <c r="D18" s="347"/>
      <c r="E18" s="302"/>
      <c r="F18" s="302"/>
      <c r="G18" s="308"/>
      <c r="H18" s="302"/>
      <c r="I18" s="300"/>
      <c r="J18" s="304"/>
      <c r="K18" s="302"/>
      <c r="L18" s="300"/>
      <c r="M18" s="303"/>
      <c r="N18" s="302"/>
      <c r="O18" s="228">
        <v>4</v>
      </c>
      <c r="P18" s="235" t="s">
        <v>209</v>
      </c>
      <c r="Q18" s="228" t="str">
        <f t="shared" si="0"/>
        <v>Probabilidad</v>
      </c>
      <c r="R18" s="228" t="s">
        <v>192</v>
      </c>
      <c r="S18" s="228" t="s">
        <v>183</v>
      </c>
      <c r="T18" s="229">
        <f>VLOOKUP(R18&amp;S18,Hoja1!$Q$4:$R$9,2,0)</f>
        <v>0.45</v>
      </c>
      <c r="U18" s="228" t="s">
        <v>184</v>
      </c>
      <c r="V18" s="228" t="s">
        <v>190</v>
      </c>
      <c r="W18" s="228" t="s">
        <v>186</v>
      </c>
      <c r="X18" s="229">
        <f>IF(Q18="Probabilidad",($J$15*T18),IF(Q18="Impacto"," "))</f>
        <v>0.27</v>
      </c>
      <c r="Y18" s="229" t="str">
        <f>IF(Z18&lt;=20%,'Tabla probabilidad'!$B$5,IF(Z18&lt;=40%,'Tabla probabilidad'!$B$6,IF(Z18&lt;=60%,'Tabla probabilidad'!$B$7,IF(Z18&lt;=80%,'Tabla probabilidad'!$B$8,IF(Z18&lt;=100%,'Tabla probabilidad'!$B$9)))))</f>
        <v>Baja</v>
      </c>
      <c r="Z18" s="229">
        <f>IF(R18="Preventivo",(J15-(J15*T18)),IF(R18="Detectivo",(J15-(J15*T18)),IF(R18="Correctivo",(J15))))</f>
        <v>0.32999999999999996</v>
      </c>
      <c r="AA18" s="304"/>
      <c r="AB18" s="304"/>
      <c r="AC18" s="229" t="str">
        <f t="shared" si="1"/>
        <v>Moderado</v>
      </c>
      <c r="AD18" s="229">
        <f>IF(Q18="Probabilidad",(($M$15-0)),IF(Q18="Impacto",($M$15-($M$15*T18))))</f>
        <v>0.6</v>
      </c>
      <c r="AE18" s="304"/>
      <c r="AF18" s="304"/>
      <c r="AG18" s="302"/>
      <c r="AH18" s="302"/>
      <c r="AI18" s="302"/>
      <c r="AJ18" s="302"/>
      <c r="AK18" s="302"/>
      <c r="AL18" s="302"/>
      <c r="AM18" s="302"/>
      <c r="AN18" s="302"/>
    </row>
    <row r="19" spans="1:40" ht="22.5" customHeight="1" x14ac:dyDescent="0.2">
      <c r="A19" s="302"/>
      <c r="B19" s="302"/>
      <c r="C19" s="302"/>
      <c r="D19" s="347"/>
      <c r="E19" s="302"/>
      <c r="F19" s="302"/>
      <c r="G19" s="308"/>
      <c r="H19" s="302"/>
      <c r="I19" s="301"/>
      <c r="J19" s="304"/>
      <c r="K19" s="302"/>
      <c r="L19" s="301"/>
      <c r="M19" s="303"/>
      <c r="N19" s="302"/>
      <c r="O19" s="228">
        <v>5</v>
      </c>
      <c r="P19" s="235" t="s">
        <v>210</v>
      </c>
      <c r="Q19" s="228" t="str">
        <f t="shared" si="0"/>
        <v>Probabilidad</v>
      </c>
      <c r="R19" s="228" t="s">
        <v>192</v>
      </c>
      <c r="S19" s="228" t="s">
        <v>183</v>
      </c>
      <c r="T19" s="229">
        <f>VLOOKUP(R19&amp;S19,Hoja1!$Q$4:$R$9,2,0)</f>
        <v>0.45</v>
      </c>
      <c r="U19" s="228" t="s">
        <v>211</v>
      </c>
      <c r="V19" s="228" t="s">
        <v>190</v>
      </c>
      <c r="W19" s="228" t="s">
        <v>186</v>
      </c>
      <c r="X19" s="229">
        <f>IF(Q19="Probabilidad",($J$15*T19),IF(Q19="Impacto"," "))</f>
        <v>0.27</v>
      </c>
      <c r="Y19" s="229" t="str">
        <f>IF(Z19&lt;=20%,'Tabla probabilidad'!$B$5,IF(Z19&lt;=40%,'Tabla probabilidad'!$B$6,IF(Z19&lt;=60%,'Tabla probabilidad'!$B$7,IF(Z19&lt;=80%,'Tabla probabilidad'!$B$8,IF(Z19&lt;=100%,'Tabla probabilidad'!$B$9)))))</f>
        <v>Baja</v>
      </c>
      <c r="Z19" s="229">
        <f>IF(R19="Preventivo",(J15-(J15*T19)),IF(R19="Detectivo",(J15-(J15*T19)),IF(R19="Correctivo",(J15))))</f>
        <v>0.32999999999999996</v>
      </c>
      <c r="AA19" s="304"/>
      <c r="AB19" s="304"/>
      <c r="AC19" s="229" t="str">
        <f t="shared" si="1"/>
        <v>Moderado</v>
      </c>
      <c r="AD19" s="229">
        <f>IF(Q19="Probabilidad",(($M$15-0)),IF(Q19="Impacto",($M$15-($M$15*T19))))</f>
        <v>0.6</v>
      </c>
      <c r="AE19" s="304"/>
      <c r="AF19" s="304"/>
      <c r="AG19" s="302"/>
      <c r="AH19" s="302"/>
      <c r="AI19" s="302"/>
      <c r="AJ19" s="302"/>
      <c r="AK19" s="302"/>
      <c r="AL19" s="302"/>
      <c r="AM19" s="302"/>
      <c r="AN19" s="302"/>
    </row>
    <row r="20" spans="1:40" ht="33" customHeight="1" x14ac:dyDescent="0.2">
      <c r="A20" s="302">
        <v>3</v>
      </c>
      <c r="B20" s="302" t="s">
        <v>212</v>
      </c>
      <c r="C20" s="302" t="s">
        <v>201</v>
      </c>
      <c r="D20" s="308" t="s">
        <v>213</v>
      </c>
      <c r="E20" s="302" t="s">
        <v>214</v>
      </c>
      <c r="F20" s="302" t="s">
        <v>215</v>
      </c>
      <c r="G20" s="302" t="s">
        <v>197</v>
      </c>
      <c r="H20" s="302">
        <v>8</v>
      </c>
      <c r="I20" s="302" t="str">
        <f>IF(H20&lt;=2,'Tabla probabilidad'!$B$5,IF(H20&lt;=24,'Tabla probabilidad'!$B$6,IF(H20&lt;=500,'Tabla probabilidad'!$B$7,IF(H20&lt;=5000,'Tabla probabilidad'!$B$8,IF(H20&gt;5000,'Tabla probabilidad'!$B$9)))))</f>
        <v>Baja</v>
      </c>
      <c r="J20" s="304">
        <f>IF(H20&lt;=2,'Tabla probabilidad'!$D$5,IF(H20&lt;=24,'Tabla probabilidad'!$D$6,IF(H20&lt;=500,'Tabla probabilidad'!$D$7,IF(H20&lt;=5000,'Tabla probabilidad'!$D$8,IF(H20&gt;5000,'Tabla probabilidad'!$D$9)))))</f>
        <v>0.4</v>
      </c>
      <c r="K20" s="302" t="s">
        <v>216</v>
      </c>
      <c r="L20" s="302" t="str">
        <f>IF(K20="El riesgo afecta la imagen de alguna área de la organización","Leve",IF(K20="El riesgo afecta la imagen de la entidad internamente, de conocimiento general, nivel interno, alta dirección, contratista y/o de provedores","Menor",IF(K20="El riesgo afecta la imagen de la entidad con algunos usuarios de relevancia frente al logro de los objetivos","Moderado",IF(K20="El riesgo afecta la imagen de de la entidad con efecto publicitario sostenido a nivel del sector justicia","Mayor",IF(K20="El riesgo afecta la imagen de la entidad a nivel nacional, con efecto publicitarios sostenible a nivel país","Catastrófico",IF(K20="Impacto que afecte la ejecución presupuestal en un valor ≥0,5%.","Leve",IF(K20="Impacto que afecte la ejecución presupuestal en un valor ≥1%.","Menor",IF(K20="Impacto que afecte la ejecución presupuestal en un valor ≥5%.","Moderado",IF(K20="Impacto que afecte la ejecución presupuestal en un valor ≥20%.","Mayor",IF(K20="Impacto que afecte la ejecución presupuestal en un valor ≥50%.","Catastrófico",IF(K20="Incumplimiento máximo del 5% de la meta planeada","Leve",IF(K20="Incumplimiento máximo del 15% de la meta planeada","Menor",IF(K20="Incumplimiento máximo del 20% de la meta planeada","Moderado",IF(K20="Incumplimiento máximo del 50% de la meta planeada","Mayor",IF(K20="Incumplimiento máximo del 80% de la meta planeada","Catastrófico",IF(K20="Cualquier afectación a la violacion de los derechos de los ciudadanos se considera con consecuencias altas","Mayor",IF(K20="Cualquier afectación a la violacion de los derechos de los ciudadanos se considera con consecuencias desastrosas","Catastrófico",IF(K20="Afecta la Prestación del Servicio de Administración de Justicia en 5%","Leve",IF(K20="Afecta la Prestación del Servicio de Administración de Justicia en 10%","Menor",IF(K20="Afecta la Prestación del Servicio de Administración de Justicia en 15%","Moderado",IF(K20="Afecta la Prestación del Servicio de Administración de Justicia en 20%","Mayor",IF(K20="Afecta la Prestación del Servicio de Administración de Justicia en más del 50%","Catastrófico",IF(K20="Cualquier acto indebido de los servidores judiciales genera altas consecuencias para la entidad","Mayor",IF(K20="Cualquier acto indebido de los servidores judiciales genera consecuencias desastrosas para la entidad","Catastrófico",IF(K20="Si el hecho llegara a presentarse, tendría consecuencias o efectos mínimos sobre la entidad","Leve",IF(K20="Si el hecho llegara a presentarse, tendría bajo impacto o efecto sobre la entidad","Menor",IF(K20="Si el hecho llegara a presentarse, tendría medianas consecuencias o efectos sobre la entidad","Moderado",IF(K20="Si el hecho llegara a presentarse, tendría altas consecuencias o efectos sobre la entidad","Mayor",IF(K20="Si el hecho llegara a presentarse, tendría desastrosas consecuencias o efectos sobre la entidad","Catastrófico")))))))))))))))))))))))))))))</f>
        <v>Moderado</v>
      </c>
      <c r="M20" s="302" t="str">
        <f>IF(K20="El riesgo afecta la imagen de alguna área de la organización","20%",IF(K20="El riesgo afecta la imagen de la entidad internamente, de conocimiento general, nivel interno, alta dirección, contratista y/o de provedores","40%",IF(K20="El riesgo afecta la imagen de la entidad con algunos usuarios de relevancia frente al logro de los objetivos","60%",IF(K20="El riesgo afecta la imagen de de la entidad con efecto publicitario sostenido a nivel del sector justicia","80%",IF(K20="El riesgo afecta la imagen de la entidad a nivel nacional, con efecto publicitarios sostenible a nivel país","100%",IF(K20="Impacto que afecte la ejecución presupuestal en un valor ≥0,5%.","20%",IF(K20="Impacto que afecte la ejecución presupuestal en un valor ≥1%.","40%",IF(K20="Impacto que afecte la ejecución presupuestal en un valor ≥5%.","60%",IF(K20="Impacto que afecte la ejecución presupuestal en un valor ≥20%.","80%",IF(K20="Impacto que afecte la ejecución presupuestal en un valor ≥50%.","100%",IF(K20="Incumplimiento máximo del 5% de la meta planeada","20%",IF(K20="Incumplimiento máximo del 15% de la meta planeada","40%",IF(K20="Incumplimiento máximo del 20% de la meta planeada","60%",IF(K20="Incumplimiento máximo del 50% de la meta planeada","80%",IF(K20="Incumplimiento máximo del 80% de la meta planeada","100%",IF(K20="Cualquier afectación a la violacion de los derechos de los ciudadanos se considera con consecuencias altas","80%",IF(K20="Cualquier afectación a la violacion de los derechos de los ciudadanos se considera con consecuencias desastrosas","100%",IF(K20="Afecta la Prestación del Servicio de Administración de Justicia en 5%","20%",IF(K20="Afecta la Prestación del Servicio de Administración de Justicia en 10%","40%",IF(K20="Afecta la Prestación del Servicio de Administración de Justicia en 15%","60%",IF(K20="Afecta la Prestación del Servicio de Administración de Justicia en 20%","80%",IF(K20="Afecta la Prestación del Servicio de Administración de Justicia en más del 50%","100%",IF(K20="Cualquier acto indebido de los servidores judiciales genera altas consecuencias para la entidad","80%",IF(K20="Cualquier acto indebido de los servidores judiciales genera consecuencias desastrosas para la entidad","100%",IF(K20="Si el hecho llegara a presentarse, tendría consecuencias o efectos mínimos sobre la entidad","20%",IF(K20="Si el hecho llegara a presentarse, tendría bajo impacto o efecto sobre la entidad","40%",IF(K20="Si el hecho llegara a presentarse, tendría medianas consecuencias o efectos sobre la entidad","60%",IF(K20="Si el hecho llegara a presentarse, tendría altas consecuencias o efectos sobre la entidad","80%",IF(K20="Si el hecho llegara a presentarse, tendría desastrosas consecuencias o efectos sobre la entidad","100%")))))))))))))))))))))))))))))</f>
        <v>60%</v>
      </c>
      <c r="N20" s="302" t="str">
        <f>VLOOKUP((I20&amp;L20),Hoja1!$B$4:$C$28,2,0)</f>
        <v>Moderado</v>
      </c>
      <c r="O20" s="228">
        <v>1</v>
      </c>
      <c r="P20" s="235" t="s">
        <v>217</v>
      </c>
      <c r="Q20" s="228" t="str">
        <f t="shared" si="0"/>
        <v>Probabilidad</v>
      </c>
      <c r="R20" s="228" t="s">
        <v>182</v>
      </c>
      <c r="S20" s="228" t="s">
        <v>183</v>
      </c>
      <c r="T20" s="229">
        <f>VLOOKUP(R20&amp;S20,Hoja1!$Q$4:$R$9,2,0)</f>
        <v>0.35</v>
      </c>
      <c r="U20" s="228" t="s">
        <v>184</v>
      </c>
      <c r="V20" s="228" t="s">
        <v>190</v>
      </c>
      <c r="W20" s="228" t="s">
        <v>186</v>
      </c>
      <c r="X20" s="229">
        <f>IF(Q20="Probabilidad",($J$20*T20),IF(Q20="Impacto"," "))</f>
        <v>0.13999999999999999</v>
      </c>
      <c r="Y20" s="229" t="str">
        <f>IF(Z20&lt;=20%,'Tabla probabilidad'!$B$5,IF(Z20&lt;=40%,'Tabla probabilidad'!$B$6,IF(Z20&lt;=60%,'Tabla probabilidad'!$B$7,IF(Z20&lt;=80%,'Tabla probabilidad'!$B$8,IF(Z20&lt;=100%,'Tabla probabilidad'!$B$9)))))</f>
        <v>Baja</v>
      </c>
      <c r="Z20" s="229">
        <f>IF(R20="Preventivo",(J20-(J20*T20)),IF(R20="Detectivo",(J20-(J20*T20)),IF(R20="Correctivo",(J20))))</f>
        <v>0.26</v>
      </c>
      <c r="AA20" s="304" t="str">
        <f>IF(AB20&lt;=20%,'Tabla probabilidad'!$B$5,IF(AB20&lt;=40%,'Tabla probabilidad'!$B$6,IF(AB20&lt;=60%,'Tabla probabilidad'!$B$7,IF(AB20&lt;=80%,'Tabla probabilidad'!$B$8,IF(AB20&lt;=100%,'Tabla probabilidad'!$B$9)))))</f>
        <v>Baja</v>
      </c>
      <c r="AB20" s="304">
        <f>AVERAGE(Z20:Z24)</f>
        <v>0.3</v>
      </c>
      <c r="AC20" s="229" t="str">
        <f t="shared" si="1"/>
        <v>Moderado</v>
      </c>
      <c r="AD20" s="229">
        <f>IF(Q20="Probabilidad",(($M$20-0)),IF(Q20="Impacto",($M$20-($M$20*T20))))</f>
        <v>0.6</v>
      </c>
      <c r="AE20" s="304" t="str">
        <f>IF(AF20&lt;=20%,"Leve",IF(AF20&lt;=40%,"Menor",IF(AF20&lt;=60%,"Moderado",IF(AF20&lt;=80%,"Mayor",IF(AF20&lt;=100%,"Catastrófico")))))</f>
        <v>Moderado</v>
      </c>
      <c r="AF20" s="304">
        <f>AVERAGE(AD20:AD24)</f>
        <v>0.52800000000000002</v>
      </c>
      <c r="AG20" s="302" t="str">
        <f>VLOOKUP(AA20&amp;AE20,Hoja1!$B$4:$C$28,2,0)</f>
        <v>Moderado</v>
      </c>
      <c r="AH20" s="302" t="s">
        <v>218</v>
      </c>
      <c r="AI20" s="302"/>
      <c r="AJ20" s="302"/>
      <c r="AK20" s="302"/>
      <c r="AL20" s="302"/>
      <c r="AM20" s="302"/>
      <c r="AN20" s="302"/>
    </row>
    <row r="21" spans="1:40" ht="33" customHeight="1" x14ac:dyDescent="0.2">
      <c r="A21" s="302"/>
      <c r="B21" s="302"/>
      <c r="C21" s="302"/>
      <c r="D21" s="308"/>
      <c r="E21" s="302"/>
      <c r="F21" s="302"/>
      <c r="G21" s="302"/>
      <c r="H21" s="302"/>
      <c r="I21" s="302"/>
      <c r="J21" s="304"/>
      <c r="K21" s="302"/>
      <c r="L21" s="303"/>
      <c r="M21" s="303"/>
      <c r="N21" s="302"/>
      <c r="O21" s="228">
        <v>2</v>
      </c>
      <c r="P21" s="235" t="s">
        <v>219</v>
      </c>
      <c r="Q21" s="228" t="str">
        <f t="shared" si="0"/>
        <v>Impacto</v>
      </c>
      <c r="R21" s="228" t="s">
        <v>189</v>
      </c>
      <c r="S21" s="228" t="s">
        <v>183</v>
      </c>
      <c r="T21" s="229">
        <f>VLOOKUP(R21&amp;S21,Hoja1!$Q$4:$R$9,2,0)</f>
        <v>0.3</v>
      </c>
      <c r="U21" s="228" t="s">
        <v>184</v>
      </c>
      <c r="V21" s="228" t="s">
        <v>190</v>
      </c>
      <c r="W21" s="228" t="s">
        <v>186</v>
      </c>
      <c r="X21" s="229" t="str">
        <f>IF(Q21="Probabilidad",($J$20*T21),IF(Q21="Impacto"," "))</f>
        <v xml:space="preserve"> </v>
      </c>
      <c r="Y21" s="229" t="str">
        <f>IF(Z21&lt;=20%,'Tabla probabilidad'!$B$5,IF(Z21&lt;=40%,'Tabla probabilidad'!$B$6,IF(Z21&lt;=60%,'Tabla probabilidad'!$B$7,IF(Z21&lt;=80%,'Tabla probabilidad'!$B$8,IF(Z21&lt;=100%,'Tabla probabilidad'!$B$9)))))</f>
        <v>Baja</v>
      </c>
      <c r="Z21" s="229">
        <f>IF(R21="Preventivo",(J20-(J20*T21)),IF(R21="Detectivo",(J20-(J20*T21)),IF(R21="Correctivo",(J20))))</f>
        <v>0.4</v>
      </c>
      <c r="AA21" s="304"/>
      <c r="AB21" s="304"/>
      <c r="AC21" s="229" t="str">
        <f t="shared" si="1"/>
        <v>Moderado</v>
      </c>
      <c r="AD21" s="229">
        <f>IF(Q21="Probabilidad",(($M$20-0)),IF(Q21="Impacto",($M$20-($M$20*T21))))</f>
        <v>0.42</v>
      </c>
      <c r="AE21" s="304"/>
      <c r="AF21" s="304"/>
      <c r="AG21" s="302"/>
      <c r="AH21" s="302"/>
      <c r="AI21" s="302"/>
      <c r="AJ21" s="302"/>
      <c r="AK21" s="302"/>
      <c r="AL21" s="302"/>
      <c r="AM21" s="302"/>
      <c r="AN21" s="302"/>
    </row>
    <row r="22" spans="1:40" ht="67.5" customHeight="1" x14ac:dyDescent="0.2">
      <c r="A22" s="302"/>
      <c r="B22" s="302"/>
      <c r="C22" s="302"/>
      <c r="D22" s="308"/>
      <c r="E22" s="302"/>
      <c r="F22" s="302"/>
      <c r="G22" s="302"/>
      <c r="H22" s="302"/>
      <c r="I22" s="302"/>
      <c r="J22" s="304"/>
      <c r="K22" s="302"/>
      <c r="L22" s="303"/>
      <c r="M22" s="303"/>
      <c r="N22" s="302"/>
      <c r="O22" s="228">
        <v>3</v>
      </c>
      <c r="P22" s="235" t="s">
        <v>220</v>
      </c>
      <c r="Q22" s="228" t="str">
        <f t="shared" si="0"/>
        <v>Impacto</v>
      </c>
      <c r="R22" s="228" t="s">
        <v>189</v>
      </c>
      <c r="S22" s="228" t="s">
        <v>183</v>
      </c>
      <c r="T22" s="229">
        <f>VLOOKUP(R22&amp;S22,Hoja1!$Q$4:$R$9,2,0)</f>
        <v>0.3</v>
      </c>
      <c r="U22" s="228" t="s">
        <v>184</v>
      </c>
      <c r="V22" s="228" t="s">
        <v>190</v>
      </c>
      <c r="W22" s="228" t="s">
        <v>186</v>
      </c>
      <c r="X22" s="229" t="str">
        <f>IF(Q22="Probabilidad",($J$20*T22),IF(Q22="Impacto"," "))</f>
        <v xml:space="preserve"> </v>
      </c>
      <c r="Y22" s="229" t="str">
        <f>IF(Z22&lt;=20%,'Tabla probabilidad'!$B$5,IF(Z22&lt;=40%,'Tabla probabilidad'!$B$6,IF(Z22&lt;=60%,'Tabla probabilidad'!$B$7,IF(Z22&lt;=80%,'Tabla probabilidad'!$B$8,IF(Z22&lt;=100%,'Tabla probabilidad'!$B$9)))))</f>
        <v>Baja</v>
      </c>
      <c r="Z22" s="229">
        <f>IF(R22="Preventivo",(J20-(J20*T22)),IF(R22="Detectivo",(J20-(J20*T22)),IF(R22="Correctivo",(J20))))</f>
        <v>0.4</v>
      </c>
      <c r="AA22" s="304"/>
      <c r="AB22" s="304"/>
      <c r="AC22" s="229" t="str">
        <f t="shared" si="1"/>
        <v>Moderado</v>
      </c>
      <c r="AD22" s="229">
        <f>IF(Q22="Probabilidad",(($M$20-0)),IF(Q22="Impacto",($M$20-($M$20*T22))))</f>
        <v>0.42</v>
      </c>
      <c r="AE22" s="304"/>
      <c r="AF22" s="304"/>
      <c r="AG22" s="302"/>
      <c r="AH22" s="302"/>
      <c r="AI22" s="302"/>
      <c r="AJ22" s="302"/>
      <c r="AK22" s="302"/>
      <c r="AL22" s="302"/>
      <c r="AM22" s="302"/>
      <c r="AN22" s="302"/>
    </row>
    <row r="23" spans="1:40" ht="33" hidden="1" customHeight="1" x14ac:dyDescent="0.2">
      <c r="A23" s="302"/>
      <c r="B23" s="302"/>
      <c r="C23" s="302"/>
      <c r="D23" s="308"/>
      <c r="E23" s="302"/>
      <c r="F23" s="302"/>
      <c r="G23" s="302"/>
      <c r="H23" s="302"/>
      <c r="I23" s="302"/>
      <c r="J23" s="304"/>
      <c r="K23" s="302"/>
      <c r="L23" s="303"/>
      <c r="M23" s="303"/>
      <c r="N23" s="302"/>
      <c r="O23" s="228">
        <v>4</v>
      </c>
      <c r="P23" s="235"/>
      <c r="Q23" s="228" t="str">
        <f t="shared" si="0"/>
        <v>Probabilidad</v>
      </c>
      <c r="R23" s="228" t="s">
        <v>192</v>
      </c>
      <c r="S23" s="228" t="s">
        <v>183</v>
      </c>
      <c r="T23" s="229">
        <f>VLOOKUP(R23&amp;S23,Hoja1!$Q$4:$R$9,2,0)</f>
        <v>0.45</v>
      </c>
      <c r="U23" s="228" t="s">
        <v>184</v>
      </c>
      <c r="V23" s="228" t="s">
        <v>190</v>
      </c>
      <c r="W23" s="228" t="s">
        <v>186</v>
      </c>
      <c r="X23" s="229">
        <f>IF(Q23="Probabilidad",($J$20*T23),IF(Q23="Impacto"," "))</f>
        <v>0.18000000000000002</v>
      </c>
      <c r="Y23" s="229" t="str">
        <f>IF(Z23&lt;=20%,'Tabla probabilidad'!$B$5,IF(Z23&lt;=40%,'Tabla probabilidad'!$B$6,IF(Z23&lt;=60%,'Tabla probabilidad'!$B$7,IF(Z23&lt;=80%,'Tabla probabilidad'!$B$8,IF(Z23&lt;=100%,'Tabla probabilidad'!$B$9)))))</f>
        <v>Baja</v>
      </c>
      <c r="Z23" s="229">
        <f>IF(R23="Preventivo",(J20-(J20*T23)),IF(R23="Detectivo",(J20-(J20*T23)),IF(R23="Correctivo",(J20))))</f>
        <v>0.22</v>
      </c>
      <c r="AA23" s="304"/>
      <c r="AB23" s="304"/>
      <c r="AC23" s="229" t="str">
        <f t="shared" si="1"/>
        <v>Moderado</v>
      </c>
      <c r="AD23" s="229">
        <f>IF(Q23="Probabilidad",(($M$20-0)),IF(Q23="Impacto",($M$20-($M$20*T23))))</f>
        <v>0.6</v>
      </c>
      <c r="AE23" s="304"/>
      <c r="AF23" s="304"/>
      <c r="AG23" s="302"/>
      <c r="AH23" s="302"/>
      <c r="AI23" s="302"/>
      <c r="AJ23" s="302"/>
      <c r="AK23" s="302"/>
      <c r="AL23" s="302"/>
      <c r="AM23" s="302"/>
      <c r="AN23" s="302"/>
    </row>
    <row r="24" spans="1:40" hidden="1" x14ac:dyDescent="0.2">
      <c r="A24" s="302"/>
      <c r="B24" s="302"/>
      <c r="C24" s="302"/>
      <c r="D24" s="308"/>
      <c r="E24" s="302"/>
      <c r="F24" s="302"/>
      <c r="G24" s="302"/>
      <c r="H24" s="302"/>
      <c r="I24" s="302"/>
      <c r="J24" s="304"/>
      <c r="K24" s="302"/>
      <c r="L24" s="303"/>
      <c r="M24" s="303"/>
      <c r="N24" s="302"/>
      <c r="O24" s="228">
        <v>5</v>
      </c>
      <c r="P24" s="235"/>
      <c r="Q24" s="228" t="str">
        <f t="shared" si="0"/>
        <v>Probabilidad</v>
      </c>
      <c r="R24" s="228" t="s">
        <v>192</v>
      </c>
      <c r="S24" s="228" t="s">
        <v>183</v>
      </c>
      <c r="T24" s="229">
        <f>VLOOKUP(R24&amp;S24,Hoja1!$Q$4:$R$9,2,0)</f>
        <v>0.45</v>
      </c>
      <c r="U24" s="228" t="s">
        <v>184</v>
      </c>
      <c r="V24" s="228" t="s">
        <v>190</v>
      </c>
      <c r="W24" s="228" t="s">
        <v>186</v>
      </c>
      <c r="X24" s="229">
        <f>IF(Q24="Probabilidad",($J$20*T24),IF(Q24="Impacto"," "))</f>
        <v>0.18000000000000002</v>
      </c>
      <c r="Y24" s="229" t="str">
        <f>IF(Z24&lt;=20%,'Tabla probabilidad'!$B$5,IF(Z24&lt;=40%,'Tabla probabilidad'!$B$6,IF(Z24&lt;=60%,'Tabla probabilidad'!$B$7,IF(Z24&lt;=80%,'Tabla probabilidad'!$B$8,IF(Z24&lt;=100%,'Tabla probabilidad'!$B$9)))))</f>
        <v>Baja</v>
      </c>
      <c r="Z24" s="229">
        <f>IF(R24="Preventivo",(J20-(J20*T24)),IF(R24="Detectivo",(J20-(J20*T24)),IF(R24="Correctivo",(J20))))</f>
        <v>0.22</v>
      </c>
      <c r="AA24" s="304"/>
      <c r="AB24" s="304"/>
      <c r="AC24" s="229" t="str">
        <f t="shared" si="1"/>
        <v>Moderado</v>
      </c>
      <c r="AD24" s="229">
        <f>IF(Q24="Probabilidad",(($M$20-0)),IF(Q24="Impacto",($M$20-($M$20*T24))))</f>
        <v>0.6</v>
      </c>
      <c r="AE24" s="304"/>
      <c r="AF24" s="304"/>
      <c r="AG24" s="302"/>
      <c r="AH24" s="302"/>
      <c r="AI24" s="302"/>
      <c r="AJ24" s="302"/>
      <c r="AK24" s="302"/>
      <c r="AL24" s="302"/>
      <c r="AM24" s="302"/>
      <c r="AN24" s="302"/>
    </row>
    <row r="25" spans="1:40" ht="51.75" customHeight="1" x14ac:dyDescent="0.2">
      <c r="A25" s="302">
        <v>4</v>
      </c>
      <c r="B25" s="302" t="s">
        <v>221</v>
      </c>
      <c r="C25" s="302" t="s">
        <v>222</v>
      </c>
      <c r="D25" s="308" t="s">
        <v>223</v>
      </c>
      <c r="E25" s="302" t="s">
        <v>224</v>
      </c>
      <c r="F25" s="302" t="s">
        <v>225</v>
      </c>
      <c r="G25" s="302" t="s">
        <v>226</v>
      </c>
      <c r="H25" s="302">
        <v>365</v>
      </c>
      <c r="I25" s="302" t="str">
        <f>IF(H25&lt;=2,'Tabla probabilidad'!$B$5,IF(H25&lt;=24,'Tabla probabilidad'!$B$6,IF(H25&lt;=500,'Tabla probabilidad'!$B$7,IF(H25&lt;=5000,'Tabla probabilidad'!$B$8,IF(H25&gt;5000,'Tabla probabilidad'!$B$9)))))</f>
        <v>Media</v>
      </c>
      <c r="J25" s="304">
        <f>IF(H25&lt;=2,'Tabla probabilidad'!$D$5,IF(H25&lt;=24,'Tabla probabilidad'!$D$6,IF(H25&lt;=500,'Tabla probabilidad'!$D$7,IF(H25&lt;=5000,'Tabla probabilidad'!$D$8,IF(H25&gt;5000,'Tabla probabilidad'!$D$9)))))</f>
        <v>0.6</v>
      </c>
      <c r="K25" s="302" t="s">
        <v>227</v>
      </c>
      <c r="L25" s="302" t="str">
        <f>IF(K25="El riesgo afecta la imagen de alguna área de la organización","Leve",IF(K25="El riesgo afecta la imagen de la entidad internamente, de conocimiento general, nivel interno, alta dirección, contratista y/o de provedores","Menor",IF(K25="El riesgo afecta la imagen de la entidad con algunos usuarios de relevancia frente al logro de los objetivos","Moderado",IF(K25="El riesgo afecta la imagen de de la entidad con efecto publicitario sostenido a nivel del sector justicia","Mayor",IF(K25="El riesgo afecta la imagen de la entidad a nivel nacional, con efecto publicitarios sostenible a nivel país","Catastrófico",IF(K25="Impacto que afecte la ejecución presupuestal en un valor ≥0,5%.","Leve",IF(K25="Impacto que afecte la ejecución presupuestal en un valor ≥1%.","Menor",IF(K25="Impacto que afecte la ejecución presupuestal en un valor ≥5%.","Moderado",IF(K25="Impacto que afecte la ejecución presupuestal en un valor ≥20%.","Mayor",IF(K25="Impacto que afecte la ejecución presupuestal en un valor ≥50%.","Catastrófico",IF(K25="Incumplimiento máximo del 5% de la meta planeada","Leve",IF(K25="Incumplimiento máximo del 15% de la meta planeada","Menor",IF(K25="Incumplimiento máximo del 20% de la meta planeada","Moderado",IF(K25="Incumplimiento máximo del 50% de la meta planeada","Mayor",IF(K25="Incumplimiento máximo del 80% de la meta planeada","Catastrófico",IF(K25="Cualquier afectación a la violacion de los derechos de los ciudadanos se considera con consecuencias altas","Mayor",IF(K25="Cualquier afectación a la violacion de los derechos de los ciudadanos se considera con consecuencias desastrosas","Catastrófico",IF(K25="Afecta la Prestación del Servicio de Administración de Justicia en 5%","Leve",IF(K25="Afecta la Prestación del Servicio de Administración de Justicia en 10%","Menor",IF(K25="Afecta la Prestación del Servicio de Administración de Justicia en 15%","Moderado",IF(K25="Afecta la Prestación del Servicio de Administración de Justicia en 20%","Mayor",IF(K25="Afecta la Prestación del Servicio de Administración de Justicia en más del 50%","Catastrófico",IF(K25="Cualquier acto indebido de los servidores judiciales genera altas consecuencias para la entidad","Mayor",IF(K25="Cualquier acto indebido de los servidores judiciales genera consecuencias desastrosas para la entidad","Catastrófico",IF(K25="Si el hecho llegara a presentarse, tendría consecuencias o efectos mínimos sobre la entidad","Leve",IF(K25="Si el hecho llegara a presentarse, tendría bajo impacto o efecto sobre la entidad","Menor",IF(K25="Si el hecho llegara a presentarse, tendría medianas consecuencias o efectos sobre la entidad","Moderado",IF(K25="Si el hecho llegara a presentarse, tendría altas consecuencias o efectos sobre la entidad","Mayor",IF(K25="Si el hecho llegara a presentarse, tendría desastrosas consecuencias o efectos sobre la entidad","Catastrófico")))))))))))))))))))))))))))))</f>
        <v>Mayor</v>
      </c>
      <c r="M25" s="302" t="str">
        <f>IF(K25="El riesgo afecta la imagen de alguna área de la organización","20%",IF(K25="El riesgo afecta la imagen de la entidad internamente, de conocimiento general, nivel interno, alta dirección, contratista y/o de provedores","40%",IF(K25="El riesgo afecta la imagen de la entidad con algunos usuarios de relevancia frente al logro de los objetivos","60%",IF(K25="El riesgo afecta la imagen de de la entidad con efecto publicitario sostenido a nivel del sector justicia","80%",IF(K25="El riesgo afecta la imagen de la entidad a nivel nacional, con efecto publicitarios sostenible a nivel país","100%",IF(K25="Impacto que afecte la ejecución presupuestal en un valor ≥0,5%.","20%",IF(K25="Impacto que afecte la ejecución presupuestal en un valor ≥1%.","40%",IF(K25="Impacto que afecte la ejecución presupuestal en un valor ≥5%.","60%",IF(K25="Impacto que afecte la ejecución presupuestal en un valor ≥20%.","80%",IF(K25="Impacto que afecte la ejecución presupuestal en un valor ≥50%.","100%",IF(K25="Incumplimiento máximo del 5% de la meta planeada","20%",IF(K25="Incumplimiento máximo del 15% de la meta planeada","40%",IF(K25="Incumplimiento máximo del 20% de la meta planeada","60%",IF(K25="Incumplimiento máximo del 50% de la meta planeada","80%",IF(K25="Incumplimiento máximo del 80% de la meta planeada","100%",IF(K25="Cualquier afectación a la violacion de los derechos de los ciudadanos se considera con consecuencias altas","80%",IF(K25="Cualquier afectación a la violacion de los derechos de los ciudadanos se considera con consecuencias desastrosas","100%",IF(K25="Afecta la Prestación del Servicio de Administración de Justicia en 5%","20%",IF(K25="Afecta la Prestación del Servicio de Administración de Justicia en 10%","40%",IF(K25="Afecta la Prestación del Servicio de Administración de Justicia en 15%","60%",IF(K25="Afecta la Prestación del Servicio de Administración de Justicia en 20%","80%",IF(K25="Afecta la Prestación del Servicio de Administración de Justicia en más del 50%","100%",IF(K25="Cualquier acto indebido de los servidores judiciales genera altas consecuencias para la entidad","80%",IF(K25="Cualquier acto indebido de los servidores judiciales genera consecuencias desastrosas para la entidad","100%",IF(K25="Si el hecho llegara a presentarse, tendría consecuencias o efectos mínimos sobre la entidad","20%",IF(K25="Si el hecho llegara a presentarse, tendría bajo impacto o efecto sobre la entidad","40%",IF(K25="Si el hecho llegara a presentarse, tendría medianas consecuencias o efectos sobre la entidad","60%",IF(K25="Si el hecho llegara a presentarse, tendría altas consecuencias o efectos sobre la entidad","80%",IF(K25="Si el hecho llegara a presentarse, tendría desastrosas consecuencias o efectos sobre la entidad","100%")))))))))))))))))))))))))))))</f>
        <v>80%</v>
      </c>
      <c r="N25" s="302" t="str">
        <f>VLOOKUP((I25&amp;L25),Hoja1!$B$4:$C$28,2,0)</f>
        <v xml:space="preserve">Alto </v>
      </c>
      <c r="O25" s="228">
        <v>1</v>
      </c>
      <c r="P25" s="235" t="s">
        <v>228</v>
      </c>
      <c r="Q25" s="228" t="str">
        <f t="shared" si="0"/>
        <v>Probabilidad</v>
      </c>
      <c r="R25" s="228" t="s">
        <v>192</v>
      </c>
      <c r="S25" s="228" t="s">
        <v>183</v>
      </c>
      <c r="T25" s="229">
        <f>VLOOKUP(R25&amp;S25,Hoja1!$Q$4:$R$9,2,0)</f>
        <v>0.45</v>
      </c>
      <c r="U25" s="228" t="s">
        <v>211</v>
      </c>
      <c r="V25" s="228" t="s">
        <v>190</v>
      </c>
      <c r="W25" s="228" t="s">
        <v>186</v>
      </c>
      <c r="X25" s="229">
        <f>IF(Q25="Probabilidad",($J$25*T25),IF(Q25="Impacto"," "))</f>
        <v>0.27</v>
      </c>
      <c r="Y25" s="229" t="str">
        <f>IF(Z25&lt;=20%,'Tabla probabilidad'!$B$5,IF(Z25&lt;=40%,'Tabla probabilidad'!$B$6,IF(Z25&lt;=60%,'Tabla probabilidad'!$B$7,IF(Z25&lt;=80%,'Tabla probabilidad'!$B$8,IF(Z25&lt;=100%,'Tabla probabilidad'!$B$9)))))</f>
        <v>Baja</v>
      </c>
      <c r="Z25" s="229">
        <f>IF(R25="Preventivo",(J25-(J25*T25)),IF(R25="Detectivo",(J25-(J25*T25)),IF(R25="Correctivo",(J25))))</f>
        <v>0.32999999999999996</v>
      </c>
      <c r="AA25" s="304" t="str">
        <f>IF(AB25&lt;=20%,'Tabla probabilidad'!$B$5,IF(AB25&lt;=40%,'Tabla probabilidad'!$B$6,IF(AB25&lt;=60%,'Tabla probabilidad'!$B$7,IF(AB25&lt;=80%,'Tabla probabilidad'!$B$8,IF(AB25&lt;=100%,'Tabla probabilidad'!$B$9)))))</f>
        <v>Baja</v>
      </c>
      <c r="AB25" s="304">
        <f>AVERAGE(Z25:Z29)</f>
        <v>0.35399999999999998</v>
      </c>
      <c r="AC25" s="229" t="str">
        <f t="shared" si="1"/>
        <v>Mayor</v>
      </c>
      <c r="AD25" s="229">
        <f>IF(Q25="Probabilidad",(($M$25-0)),IF(Q25="Impacto",($M$25-($M$25*T25))))</f>
        <v>0.8</v>
      </c>
      <c r="AE25" s="304" t="str">
        <f>IF(AF25&lt;=20%,"Leve",IF(AF25&lt;=40%,"Menor",IF(AF25&lt;=60%,"Moderado",IF(AF25&lt;=80%,"Mayor",IF(AF25&lt;=100%,"Catastrófico")))))</f>
        <v>Mayor</v>
      </c>
      <c r="AF25" s="304">
        <f>AVERAGE(AD25:AD29)</f>
        <v>0.8</v>
      </c>
      <c r="AG25" s="302" t="str">
        <f>VLOOKUP(AA25&amp;AE25,Hoja1!$B$4:$C$28,2,0)</f>
        <v xml:space="preserve">Alto </v>
      </c>
      <c r="AH25" s="302" t="s">
        <v>187</v>
      </c>
      <c r="AI25" s="302"/>
      <c r="AJ25" s="302"/>
      <c r="AK25" s="302"/>
      <c r="AL25" s="302"/>
      <c r="AM25" s="302"/>
      <c r="AN25" s="302"/>
    </row>
    <row r="26" spans="1:40" ht="51.75" customHeight="1" x14ac:dyDescent="0.2">
      <c r="A26" s="302"/>
      <c r="B26" s="302"/>
      <c r="C26" s="302"/>
      <c r="D26" s="308"/>
      <c r="E26" s="302"/>
      <c r="F26" s="302"/>
      <c r="G26" s="302"/>
      <c r="H26" s="302"/>
      <c r="I26" s="302"/>
      <c r="J26" s="304"/>
      <c r="K26" s="302"/>
      <c r="L26" s="303"/>
      <c r="M26" s="303"/>
      <c r="N26" s="302"/>
      <c r="O26" s="228">
        <v>2</v>
      </c>
      <c r="P26" s="235" t="s">
        <v>229</v>
      </c>
      <c r="Q26" s="228" t="str">
        <f t="shared" si="0"/>
        <v>Probabilidad</v>
      </c>
      <c r="R26" s="228" t="s">
        <v>192</v>
      </c>
      <c r="S26" s="228" t="s">
        <v>183</v>
      </c>
      <c r="T26" s="229">
        <f>VLOOKUP(R26&amp;S26,Hoja1!$Q$4:$R$9,2,0)</f>
        <v>0.45</v>
      </c>
      <c r="U26" s="228" t="s">
        <v>184</v>
      </c>
      <c r="V26" s="228" t="s">
        <v>190</v>
      </c>
      <c r="W26" s="228" t="s">
        <v>186</v>
      </c>
      <c r="X26" s="229">
        <f>IF(Q26="Probabilidad",($J$25*T26),IF(Q26="Impacto"," "))</f>
        <v>0.27</v>
      </c>
      <c r="Y26" s="229" t="str">
        <f>IF(Z26&lt;=20%,'Tabla probabilidad'!$B$5,IF(Z26&lt;=40%,'Tabla probabilidad'!$B$6,IF(Z26&lt;=60%,'Tabla probabilidad'!$B$7,IF(Z26&lt;=80%,'Tabla probabilidad'!$B$8,IF(Z26&lt;=100%,'Tabla probabilidad'!$B$9)))))</f>
        <v>Baja</v>
      </c>
      <c r="Z26" s="229">
        <f>IF(R26="Preventivo",(J25-(J25*T26)),IF(R26="Detectivo",(J25-(J25*T26)),IF(R26="Correctivo",(J25))))</f>
        <v>0.32999999999999996</v>
      </c>
      <c r="AA26" s="304"/>
      <c r="AB26" s="304"/>
      <c r="AC26" s="229" t="str">
        <f t="shared" si="1"/>
        <v>Mayor</v>
      </c>
      <c r="AD26" s="229">
        <f>IF(Q26="Probabilidad",(($M$25-0)),IF(Q26="Impacto",($M$25-($M$25*T26))))</f>
        <v>0.8</v>
      </c>
      <c r="AE26" s="304"/>
      <c r="AF26" s="304"/>
      <c r="AG26" s="302"/>
      <c r="AH26" s="302"/>
      <c r="AI26" s="302"/>
      <c r="AJ26" s="302"/>
      <c r="AK26" s="302"/>
      <c r="AL26" s="302"/>
      <c r="AM26" s="302"/>
      <c r="AN26" s="302"/>
    </row>
    <row r="27" spans="1:40" ht="29.25" customHeight="1" x14ac:dyDescent="0.2">
      <c r="A27" s="302"/>
      <c r="B27" s="302"/>
      <c r="C27" s="302"/>
      <c r="D27" s="308"/>
      <c r="E27" s="302"/>
      <c r="F27" s="302"/>
      <c r="G27" s="302"/>
      <c r="H27" s="302"/>
      <c r="I27" s="302"/>
      <c r="J27" s="304"/>
      <c r="K27" s="302"/>
      <c r="L27" s="303"/>
      <c r="M27" s="303"/>
      <c r="N27" s="302"/>
      <c r="O27" s="228">
        <v>3</v>
      </c>
      <c r="P27" s="235" t="s">
        <v>230</v>
      </c>
      <c r="Q27" s="228" t="str">
        <f t="shared" si="0"/>
        <v>Probabilidad</v>
      </c>
      <c r="R27" s="228" t="s">
        <v>192</v>
      </c>
      <c r="S27" s="228" t="s">
        <v>183</v>
      </c>
      <c r="T27" s="229">
        <f>VLOOKUP(R27&amp;S27,Hoja1!$Q$4:$R$9,2,0)</f>
        <v>0.45</v>
      </c>
      <c r="U27" s="228" t="s">
        <v>184</v>
      </c>
      <c r="V27" s="228" t="s">
        <v>190</v>
      </c>
      <c r="W27" s="228" t="s">
        <v>186</v>
      </c>
      <c r="X27" s="229">
        <f>IF(Q27="Probabilidad",($J$25*T27),IF(Q27="Impacto"," "))</f>
        <v>0.27</v>
      </c>
      <c r="Y27" s="229" t="str">
        <f>IF(Z27&lt;=20%,'Tabla probabilidad'!$B$5,IF(Z27&lt;=40%,'Tabla probabilidad'!$B$6,IF(Z27&lt;=60%,'Tabla probabilidad'!$B$7,IF(Z27&lt;=80%,'Tabla probabilidad'!$B$8,IF(Z27&lt;=100%,'Tabla probabilidad'!$B$9)))))</f>
        <v>Baja</v>
      </c>
      <c r="Z27" s="229">
        <f>IF(R27="Preventivo",(J25-(J25*T27)),IF(R27="Detectivo",(J25-(J25*T27)),IF(R27="Correctivo",(J25))))</f>
        <v>0.32999999999999996</v>
      </c>
      <c r="AA27" s="304"/>
      <c r="AB27" s="304"/>
      <c r="AC27" s="229" t="str">
        <f t="shared" si="1"/>
        <v>Mayor</v>
      </c>
      <c r="AD27" s="229">
        <f>IF(Q27="Probabilidad",(($M$25-0)),IF(Q27="Impacto",($M$25-($M$25*T27))))</f>
        <v>0.8</v>
      </c>
      <c r="AE27" s="304"/>
      <c r="AF27" s="304"/>
      <c r="AG27" s="302"/>
      <c r="AH27" s="302"/>
      <c r="AI27" s="302"/>
      <c r="AJ27" s="302"/>
      <c r="AK27" s="302"/>
      <c r="AL27" s="302"/>
      <c r="AM27" s="302"/>
      <c r="AN27" s="302"/>
    </row>
    <row r="28" spans="1:40" ht="37.5" customHeight="1" x14ac:dyDescent="0.2">
      <c r="A28" s="302"/>
      <c r="B28" s="302"/>
      <c r="C28" s="302"/>
      <c r="D28" s="308"/>
      <c r="E28" s="302"/>
      <c r="F28" s="302"/>
      <c r="G28" s="302"/>
      <c r="H28" s="302"/>
      <c r="I28" s="302"/>
      <c r="J28" s="304"/>
      <c r="K28" s="302"/>
      <c r="L28" s="303"/>
      <c r="M28" s="303"/>
      <c r="N28" s="302"/>
      <c r="O28" s="228">
        <v>4</v>
      </c>
      <c r="P28" s="235" t="s">
        <v>231</v>
      </c>
      <c r="Q28" s="228" t="str">
        <f t="shared" si="0"/>
        <v>Probabilidad</v>
      </c>
      <c r="R28" s="228" t="s">
        <v>182</v>
      </c>
      <c r="S28" s="228" t="s">
        <v>183</v>
      </c>
      <c r="T28" s="229">
        <f>VLOOKUP(R28&amp;S28,Hoja1!$Q$4:$R$9,2,0)</f>
        <v>0.35</v>
      </c>
      <c r="U28" s="228" t="s">
        <v>184</v>
      </c>
      <c r="V28" s="228" t="s">
        <v>190</v>
      </c>
      <c r="W28" s="228" t="s">
        <v>186</v>
      </c>
      <c r="X28" s="229">
        <f>IF(Q28="Probabilidad",($J$25*T28),IF(Q28="Impacto"," "))</f>
        <v>0.21</v>
      </c>
      <c r="Y28" s="229" t="str">
        <f>IF(Z28&lt;=20%,'Tabla probabilidad'!$B$5,IF(Z28&lt;=40%,'Tabla probabilidad'!$B$6,IF(Z28&lt;=60%,'Tabla probabilidad'!$B$7,IF(Z28&lt;=80%,'Tabla probabilidad'!$B$8,IF(Z28&lt;=100%,'Tabla probabilidad'!$B$9)))))</f>
        <v>Baja</v>
      </c>
      <c r="Z28" s="229">
        <f>IF(R28="Preventivo",(J25-(J25*T28)),IF(R28="Detectivo",(J25-(J25*T28)),IF(R28="Correctivo",(J25))))</f>
        <v>0.39</v>
      </c>
      <c r="AA28" s="304"/>
      <c r="AB28" s="304"/>
      <c r="AC28" s="229" t="str">
        <f t="shared" si="1"/>
        <v>Mayor</v>
      </c>
      <c r="AD28" s="229">
        <f>IF(Q28="Probabilidad",(($M$25-0)),IF(Q28="Impacto",($M$25-($M$25*T28))))</f>
        <v>0.8</v>
      </c>
      <c r="AE28" s="304"/>
      <c r="AF28" s="304"/>
      <c r="AG28" s="302"/>
      <c r="AH28" s="302"/>
      <c r="AI28" s="302"/>
      <c r="AJ28" s="302"/>
      <c r="AK28" s="302"/>
      <c r="AL28" s="302"/>
      <c r="AM28" s="302"/>
      <c r="AN28" s="302"/>
    </row>
    <row r="29" spans="1:40" ht="29.25" hidden="1" customHeight="1" x14ac:dyDescent="0.2">
      <c r="A29" s="302"/>
      <c r="B29" s="302"/>
      <c r="C29" s="302"/>
      <c r="D29" s="308"/>
      <c r="E29" s="302"/>
      <c r="F29" s="302"/>
      <c r="G29" s="302"/>
      <c r="H29" s="302"/>
      <c r="I29" s="302"/>
      <c r="J29" s="304"/>
      <c r="K29" s="302"/>
      <c r="L29" s="303"/>
      <c r="M29" s="303"/>
      <c r="N29" s="302"/>
      <c r="O29" s="228"/>
      <c r="P29" s="235"/>
      <c r="Q29" s="228" t="str">
        <f t="shared" si="0"/>
        <v>Probabilidad</v>
      </c>
      <c r="R29" s="228" t="s">
        <v>182</v>
      </c>
      <c r="S29" s="228" t="s">
        <v>183</v>
      </c>
      <c r="T29" s="229">
        <f>VLOOKUP(R29&amp;S29,Hoja1!$Q$4:$R$9,2,0)</f>
        <v>0.35</v>
      </c>
      <c r="U29" s="228" t="s">
        <v>184</v>
      </c>
      <c r="V29" s="228" t="s">
        <v>190</v>
      </c>
      <c r="W29" s="228" t="s">
        <v>186</v>
      </c>
      <c r="X29" s="229">
        <f>IF(Q29="Probabilidad",($J$25*T29),IF(Q29="Impacto"," "))</f>
        <v>0.21</v>
      </c>
      <c r="Y29" s="229" t="str">
        <f>IF(Z29&lt;=20%,'Tabla probabilidad'!$B$5,IF(Z29&lt;=40%,'Tabla probabilidad'!$B$6,IF(Z29&lt;=60%,'Tabla probabilidad'!$B$7,IF(Z29&lt;=80%,'Tabla probabilidad'!$B$8,IF(Z29&lt;=100%,'Tabla probabilidad'!$B$9)))))</f>
        <v>Baja</v>
      </c>
      <c r="Z29" s="229">
        <f>IF(R29="Preventivo",(J25-(J25*T29)),IF(R29="Detectivo",(J25-(J25*T29)),IF(R29="Correctivo",(J25))))</f>
        <v>0.39</v>
      </c>
      <c r="AA29" s="304"/>
      <c r="AB29" s="304"/>
      <c r="AC29" s="229" t="str">
        <f t="shared" si="1"/>
        <v>Mayor</v>
      </c>
      <c r="AD29" s="229">
        <f>IF(Q29="Probabilidad",(($M$25-0)),IF(Q29="Impacto",($M$25-($M$25*T29))))</f>
        <v>0.8</v>
      </c>
      <c r="AE29" s="304"/>
      <c r="AF29" s="304"/>
      <c r="AG29" s="302"/>
      <c r="AH29" s="302"/>
      <c r="AI29" s="302"/>
      <c r="AJ29" s="302"/>
      <c r="AK29" s="302"/>
      <c r="AL29" s="302"/>
      <c r="AM29" s="302"/>
      <c r="AN29" s="302"/>
    </row>
    <row r="30" spans="1:40" ht="30" customHeight="1" x14ac:dyDescent="0.2">
      <c r="A30" s="302">
        <v>5</v>
      </c>
      <c r="B30" s="302" t="s">
        <v>232</v>
      </c>
      <c r="C30" s="302" t="s">
        <v>175</v>
      </c>
      <c r="D30" s="308" t="s">
        <v>233</v>
      </c>
      <c r="E30" s="302" t="s">
        <v>234</v>
      </c>
      <c r="F30" s="302" t="s">
        <v>235</v>
      </c>
      <c r="G30" s="302" t="s">
        <v>236</v>
      </c>
      <c r="H30" s="302">
        <v>365</v>
      </c>
      <c r="I30" s="302" t="str">
        <f>IF(H30&lt;=2,'Tabla probabilidad'!$B$5,IF(H30&lt;=24,'Tabla probabilidad'!$B$6,IF(H30&lt;=500,'Tabla probabilidad'!$B$7,IF(H30&lt;=5000,'Tabla probabilidad'!$B$8,IF(H30&gt;5000,'Tabla probabilidad'!$B$9)))))</f>
        <v>Media</v>
      </c>
      <c r="J30" s="304">
        <f>IF(H30&lt;=2,'Tabla probabilidad'!$D$5,IF(H30&lt;=24,'Tabla probabilidad'!$D$6,IF(H30&lt;=500,'Tabla probabilidad'!$D$7,IF(H30&lt;=5000,'Tabla probabilidad'!$D$8,IF(H30&gt;5000,'Tabla probabilidad'!$D$9)))))</f>
        <v>0.6</v>
      </c>
      <c r="K30" s="302" t="s">
        <v>180</v>
      </c>
      <c r="L30" s="302" t="str">
        <f>IF(K30="El riesgo afecta la imagen de alguna área de la organización","Leve",IF(K30="El riesgo afecta la imagen de la entidad internamente, de conocimiento general, nivel interno, alta dirección, contratista y/o de provedores","Menor",IF(K30="El riesgo afecta la imagen de la entidad con algunos usuarios de relevancia frente al logro de los objetivos","Moderado",IF(K30="El riesgo afecta la imagen de de la entidad con efecto publicitario sostenido a nivel del sector justicia","Mayor",IF(K30="El riesgo afecta la imagen de la entidad a nivel nacional, con efecto publicitarios sostenible a nivel país","Catastrófico",IF(K30="Impacto que afecte la ejecución presupuestal en un valor ≥0,5%.","Leve",IF(K30="Impacto que afecte la ejecución presupuestal en un valor ≥1%.","Menor",IF(K30="Impacto que afecte la ejecución presupuestal en un valor ≥5%.","Moderado",IF(K30="Impacto que afecte la ejecución presupuestal en un valor ≥20%.","Mayor",IF(K30="Impacto que afecte la ejecución presupuestal en un valor ≥50%.","Catastrófico",IF(K30="Incumplimiento máximo del 5% de la meta planeada","Leve",IF(K30="Incumplimiento máximo del 15% de la meta planeada","Menor",IF(K30="Incumplimiento máximo del 20% de la meta planeada","Moderado",IF(K30="Incumplimiento máximo del 50% de la meta planeada","Mayor",IF(K30="Incumplimiento máximo del 80% de la meta planeada","Catastrófico",IF(K30="Cualquier afectación a la violacion de los derechos de los ciudadanos se considera con consecuencias altas","Mayor",IF(K30="Cualquier afectación a la violacion de los derechos de los ciudadanos se considera con consecuencias desastrosas","Catastrófico",IF(K30="Afecta la Prestación del Servicio de Administración de Justicia en 5%","Leve",IF(K30="Afecta la Prestación del Servicio de Administración de Justicia en 10%","Menor",IF(K30="Afecta la Prestación del Servicio de Administración de Justicia en 15%","Moderado",IF(K30="Afecta la Prestación del Servicio de Administración de Justicia en 20%","Mayor",IF(K30="Afecta la Prestación del Servicio de Administración de Justicia en más del 50%","Catastrófico",IF(K30="Cualquier acto indebido de los servidores judiciales genera altas consecuencias para la entidad","Mayor",IF(K30="Cualquier acto indebido de los servidores judiciales genera consecuencias desastrosas para la entidad","Catastrófico",IF(K30="Si el hecho llegara a presentarse, tendría consecuencias o efectos mínimos sobre la entidad","Leve",IF(K30="Si el hecho llegara a presentarse, tendría bajo impacto o efecto sobre la entidad","Menor",IF(K30="Si el hecho llegara a presentarse, tendría medianas consecuencias o efectos sobre la entidad","Moderado",IF(K30="Si el hecho llegara a presentarse, tendría altas consecuencias o efectos sobre la entidad","Mayor",IF(K30="Si el hecho llegara a presentarse, tendría desastrosas consecuencias o efectos sobre la entidad","Catastrófico")))))))))))))))))))))))))))))</f>
        <v>Moderado</v>
      </c>
      <c r="M30" s="302" t="str">
        <f>IF(K30="El riesgo afecta la imagen de alguna área de la organización","20%",IF(K30="El riesgo afecta la imagen de la entidad internamente, de conocimiento general, nivel interno, alta dirección, contratista y/o de provedores","40%",IF(K30="El riesgo afecta la imagen de la entidad con algunos usuarios de relevancia frente al logro de los objetivos","60%",IF(K30="El riesgo afecta la imagen de de la entidad con efecto publicitario sostenido a nivel del sector justicia","80%",IF(K30="El riesgo afecta la imagen de la entidad a nivel nacional, con efecto publicitarios sostenible a nivel país","100%",IF(K30="Impacto que afecte la ejecución presupuestal en un valor ≥0,5%.","20%",IF(K30="Impacto que afecte la ejecución presupuestal en un valor ≥1%.","40%",IF(K30="Impacto que afecte la ejecución presupuestal en un valor ≥5%.","60%",IF(K30="Impacto que afecte la ejecución presupuestal en un valor ≥20%.","80%",IF(K30="Impacto que afecte la ejecución presupuestal en un valor ≥50%.","100%",IF(K30="Incumplimiento máximo del 5% de la meta planeada","20%",IF(K30="Incumplimiento máximo del 15% de la meta planeada","40%",IF(K30="Incumplimiento máximo del 20% de la meta planeada","60%",IF(K30="Incumplimiento máximo del 50% de la meta planeada","80%",IF(K30="Incumplimiento máximo del 80% de la meta planeada","100%",IF(K30="Cualquier afectación a la violacion de los derechos de los ciudadanos se considera con consecuencias altas","80%",IF(K30="Cualquier afectación a la violacion de los derechos de los ciudadanos se considera con consecuencias desastrosas","100%",IF(K30="Afecta la Prestación del Servicio de Administración de Justicia en 5%","20%",IF(K30="Afecta la Prestación del Servicio de Administración de Justicia en 10%","40%",IF(K30="Afecta la Prestación del Servicio de Administración de Justicia en 15%","60%",IF(K30="Afecta la Prestación del Servicio de Administración de Justicia en 20%","80%",IF(K30="Afecta la Prestación del Servicio de Administración de Justicia en más del 50%","100%",IF(K30="Cualquier acto indebido de los servidores judiciales genera altas consecuencias para la entidad","80%",IF(K30="Cualquier acto indebido de los servidores judiciales genera consecuencias desastrosas para la entidad","100%",IF(K30="Si el hecho llegara a presentarse, tendría consecuencias o efectos mínimos sobre la entidad","20%",IF(K30="Si el hecho llegara a presentarse, tendría bajo impacto o efecto sobre la entidad","40%",IF(K30="Si el hecho llegara a presentarse, tendría medianas consecuencias o efectos sobre la entidad","60%",IF(K30="Si el hecho llegara a presentarse, tendría altas consecuencias o efectos sobre la entidad","80%",IF(K30="Si el hecho llegara a presentarse, tendría desastrosas consecuencias o efectos sobre la entidad","100%")))))))))))))))))))))))))))))</f>
        <v>60%</v>
      </c>
      <c r="N30" s="302" t="str">
        <f>VLOOKUP((I30&amp;L30),Hoja1!$B$4:$C$28,2,0)</f>
        <v>Moderado</v>
      </c>
      <c r="O30" s="228">
        <v>1</v>
      </c>
      <c r="P30" s="235" t="s">
        <v>237</v>
      </c>
      <c r="Q30" s="228" t="str">
        <f t="shared" si="0"/>
        <v>Probabilidad</v>
      </c>
      <c r="R30" s="228" t="s">
        <v>192</v>
      </c>
      <c r="S30" s="228" t="s">
        <v>183</v>
      </c>
      <c r="T30" s="229">
        <f>VLOOKUP(R30&amp;S30,Hoja1!$Q$4:$R$9,2,0)</f>
        <v>0.45</v>
      </c>
      <c r="U30" s="228" t="s">
        <v>184</v>
      </c>
      <c r="V30" s="228" t="s">
        <v>190</v>
      </c>
      <c r="W30" s="228" t="s">
        <v>186</v>
      </c>
      <c r="X30" s="229">
        <f>IF(Q30="Probabilidad",($J$30*T30),IF(Q30="Impacto"," "))</f>
        <v>0.27</v>
      </c>
      <c r="Y30" s="229" t="str">
        <f>IF(Z30&lt;=20%,'Tabla probabilidad'!$B$5,IF(Z30&lt;=40%,'Tabla probabilidad'!$B$6,IF(Z30&lt;=60%,'Tabla probabilidad'!$B$7,IF(Z30&lt;=80%,'Tabla probabilidad'!$B$8,IF(Z30&lt;=100%,'Tabla probabilidad'!$B$9)))))</f>
        <v>Baja</v>
      </c>
      <c r="Z30" s="229">
        <f>IF(R30="Preventivo",(J30-(J30*T30)),IF(R30="Detectivo",(J30-(J30*T30)),IF(R30="Correctivo",(J30))))</f>
        <v>0.32999999999999996</v>
      </c>
      <c r="AA30" s="304" t="str">
        <f>IF(AB30&lt;=20%,'Tabla probabilidad'!$B$5,IF(AB30&lt;=40%,'Tabla probabilidad'!$B$6,IF(AB30&lt;=60%,'Tabla probabilidad'!$B$7,IF(AB30&lt;=80%,'Tabla probabilidad'!$B$8,IF(AB30&lt;=100%,'Tabla probabilidad'!$B$9)))))</f>
        <v>Baja</v>
      </c>
      <c r="AB30" s="304">
        <f>AVERAGE(Z30:Z34)</f>
        <v>0.32999999999999996</v>
      </c>
      <c r="AC30" s="229" t="str">
        <f t="shared" si="1"/>
        <v>Moderado</v>
      </c>
      <c r="AD30" s="229">
        <f>IF(Q30="Probabilidad",(($M$30-0)),IF(Q30="Impacto",($M$30-($M$30*T30))))</f>
        <v>0.6</v>
      </c>
      <c r="AE30" s="304" t="str">
        <f>IF(AF30&lt;=20%,"Leve",IF(AF30&lt;=40%,"Menor",IF(AF30&lt;=60%,"Moderado",IF(AF30&lt;=80%,"Mayor",IF(AF30&lt;=100%,"Catastrófico")))))</f>
        <v>Moderado</v>
      </c>
      <c r="AF30" s="304">
        <f>AVERAGE(AD30:AD34)</f>
        <v>0.6</v>
      </c>
      <c r="AG30" s="302" t="str">
        <f>VLOOKUP(AA30&amp;AE30,Hoja1!$B$4:$C$28,2,0)</f>
        <v>Moderado</v>
      </c>
      <c r="AH30" s="302" t="s">
        <v>218</v>
      </c>
      <c r="AI30" s="302"/>
      <c r="AJ30" s="302"/>
      <c r="AK30" s="302"/>
      <c r="AL30" s="302"/>
      <c r="AM30" s="302"/>
      <c r="AN30" s="302"/>
    </row>
    <row r="31" spans="1:40" ht="56.25" customHeight="1" x14ac:dyDescent="0.2">
      <c r="A31" s="302"/>
      <c r="B31" s="302"/>
      <c r="C31" s="302"/>
      <c r="D31" s="308"/>
      <c r="E31" s="302"/>
      <c r="F31" s="302"/>
      <c r="G31" s="302"/>
      <c r="H31" s="302"/>
      <c r="I31" s="302"/>
      <c r="J31" s="304"/>
      <c r="K31" s="302"/>
      <c r="L31" s="303"/>
      <c r="M31" s="303"/>
      <c r="N31" s="302"/>
      <c r="O31" s="228">
        <v>2</v>
      </c>
      <c r="P31" s="235" t="s">
        <v>238</v>
      </c>
      <c r="Q31" s="228" t="str">
        <f t="shared" si="0"/>
        <v>Probabilidad</v>
      </c>
      <c r="R31" s="228" t="s">
        <v>192</v>
      </c>
      <c r="S31" s="228" t="s">
        <v>183</v>
      </c>
      <c r="T31" s="229">
        <f>VLOOKUP(R31&amp;S31,Hoja1!$Q$4:$R$9,2,0)</f>
        <v>0.45</v>
      </c>
      <c r="U31" s="228" t="s">
        <v>184</v>
      </c>
      <c r="V31" s="228" t="s">
        <v>190</v>
      </c>
      <c r="W31" s="228" t="s">
        <v>186</v>
      </c>
      <c r="X31" s="229">
        <f>IF(Q31="Probabilidad",($J$30*T31),IF(Q31="Impacto"," "))</f>
        <v>0.27</v>
      </c>
      <c r="Y31" s="229" t="str">
        <f>IF(Z31&lt;=20%,'Tabla probabilidad'!$B$5,IF(Z31&lt;=40%,'Tabla probabilidad'!$B$6,IF(Z31&lt;=60%,'Tabla probabilidad'!$B$7,IF(Z31&lt;=80%,'Tabla probabilidad'!$B$8,IF(Z31&lt;=100%,'Tabla probabilidad'!$B$9)))))</f>
        <v>Baja</v>
      </c>
      <c r="Z31" s="229">
        <f>IF(R31="Preventivo",(J30-(J30*T31)),IF(R31="Detectivo",(J30-(J30*T31)),IF(R31="Correctivo",(J30))))</f>
        <v>0.32999999999999996</v>
      </c>
      <c r="AA31" s="304"/>
      <c r="AB31" s="304"/>
      <c r="AC31" s="229" t="str">
        <f t="shared" si="1"/>
        <v>Moderado</v>
      </c>
      <c r="AD31" s="229">
        <f>IF(Q31="Probabilidad",(($M$30-0)),IF(Q31="Impacto",($M$30-($M$30*T31))))</f>
        <v>0.6</v>
      </c>
      <c r="AE31" s="304"/>
      <c r="AF31" s="304"/>
      <c r="AG31" s="302"/>
      <c r="AH31" s="302"/>
      <c r="AI31" s="302"/>
      <c r="AJ31" s="302"/>
      <c r="AK31" s="302"/>
      <c r="AL31" s="302"/>
      <c r="AM31" s="302"/>
      <c r="AN31" s="302"/>
    </row>
    <row r="32" spans="1:40" ht="21.75" customHeight="1" x14ac:dyDescent="0.2">
      <c r="A32" s="302"/>
      <c r="B32" s="302"/>
      <c r="C32" s="302"/>
      <c r="D32" s="308"/>
      <c r="E32" s="302"/>
      <c r="F32" s="302"/>
      <c r="G32" s="302"/>
      <c r="H32" s="302"/>
      <c r="I32" s="302"/>
      <c r="J32" s="304"/>
      <c r="K32" s="302"/>
      <c r="L32" s="303"/>
      <c r="M32" s="303"/>
      <c r="N32" s="302"/>
      <c r="O32" s="228">
        <v>3</v>
      </c>
      <c r="P32" s="235" t="s">
        <v>239</v>
      </c>
      <c r="Q32" s="228" t="str">
        <f t="shared" si="0"/>
        <v>Probabilidad</v>
      </c>
      <c r="R32" s="228" t="s">
        <v>192</v>
      </c>
      <c r="S32" s="228" t="s">
        <v>183</v>
      </c>
      <c r="T32" s="229">
        <f>VLOOKUP(R32&amp;S32,Hoja1!$Q$4:$R$9,2,0)</f>
        <v>0.45</v>
      </c>
      <c r="U32" s="228" t="s">
        <v>184</v>
      </c>
      <c r="V32" s="228" t="s">
        <v>190</v>
      </c>
      <c r="W32" s="228" t="s">
        <v>186</v>
      </c>
      <c r="X32" s="229">
        <f>IF(Q32="Probabilidad",($J$30*T32),IF(Q32="Impacto"," "))</f>
        <v>0.27</v>
      </c>
      <c r="Y32" s="229" t="str">
        <f>IF(Z32&lt;=20%,'Tabla probabilidad'!$B$5,IF(Z32&lt;=40%,'Tabla probabilidad'!$B$6,IF(Z32&lt;=60%,'Tabla probabilidad'!$B$7,IF(Z32&lt;=80%,'Tabla probabilidad'!$B$8,IF(Z32&lt;=100%,'Tabla probabilidad'!$B$9)))))</f>
        <v>Baja</v>
      </c>
      <c r="Z32" s="229">
        <f>IF(R32="Preventivo",(J30-(J30*T32)),IF(R32="Detectivo",(J30-(J30*T32)),IF(R32="Correctivo",(J30))))</f>
        <v>0.32999999999999996</v>
      </c>
      <c r="AA32" s="304"/>
      <c r="AB32" s="304"/>
      <c r="AC32" s="229" t="str">
        <f t="shared" si="1"/>
        <v>Moderado</v>
      </c>
      <c r="AD32" s="229">
        <f>IF(Q32="Probabilidad",(($M$30-0)),IF(Q32="Impacto",($M$30-($M$30*T32))))</f>
        <v>0.6</v>
      </c>
      <c r="AE32" s="304"/>
      <c r="AF32" s="304"/>
      <c r="AG32" s="302"/>
      <c r="AH32" s="302"/>
      <c r="AI32" s="302"/>
      <c r="AJ32" s="302"/>
      <c r="AK32" s="302"/>
      <c r="AL32" s="302"/>
      <c r="AM32" s="302"/>
      <c r="AN32" s="302"/>
    </row>
    <row r="33" spans="1:40" ht="21.75" customHeight="1" x14ac:dyDescent="0.2">
      <c r="A33" s="302"/>
      <c r="B33" s="302"/>
      <c r="C33" s="302"/>
      <c r="D33" s="308"/>
      <c r="E33" s="302"/>
      <c r="F33" s="302"/>
      <c r="G33" s="302"/>
      <c r="H33" s="302"/>
      <c r="I33" s="302"/>
      <c r="J33" s="304"/>
      <c r="K33" s="302"/>
      <c r="L33" s="303"/>
      <c r="M33" s="303"/>
      <c r="N33" s="302"/>
      <c r="O33" s="228">
        <v>4</v>
      </c>
      <c r="P33" s="235" t="s">
        <v>240</v>
      </c>
      <c r="Q33" s="228" t="str">
        <f t="shared" si="0"/>
        <v>Probabilidad</v>
      </c>
      <c r="R33" s="228" t="s">
        <v>192</v>
      </c>
      <c r="S33" s="228" t="s">
        <v>183</v>
      </c>
      <c r="T33" s="229">
        <f>VLOOKUP(R33&amp;S33,Hoja1!$Q$4:$R$9,2,0)</f>
        <v>0.45</v>
      </c>
      <c r="U33" s="228" t="s">
        <v>184</v>
      </c>
      <c r="V33" s="228" t="s">
        <v>190</v>
      </c>
      <c r="W33" s="228" t="s">
        <v>186</v>
      </c>
      <c r="X33" s="229">
        <f>IF(Q33="Probabilidad",($J$30*T33),IF(Q33="Impacto"," "))</f>
        <v>0.27</v>
      </c>
      <c r="Y33" s="229" t="str">
        <f>IF(Z33&lt;=20%,'Tabla probabilidad'!$B$5,IF(Z33&lt;=40%,'Tabla probabilidad'!$B$6,IF(Z33&lt;=60%,'Tabla probabilidad'!$B$7,IF(Z33&lt;=80%,'Tabla probabilidad'!$B$8,IF(Z33&lt;=100%,'Tabla probabilidad'!$B$9)))))</f>
        <v>Baja</v>
      </c>
      <c r="Z33" s="229">
        <f>IF(R33="Preventivo",(J30-(J30*T33)),IF(R33="Detectivo",(J30-(J30*T33)),IF(R33="Correctivo",(J30))))</f>
        <v>0.32999999999999996</v>
      </c>
      <c r="AA33" s="304"/>
      <c r="AB33" s="304"/>
      <c r="AC33" s="229" t="str">
        <f t="shared" si="1"/>
        <v>Moderado</v>
      </c>
      <c r="AD33" s="229">
        <f>IF(Q33="Probabilidad",(($M$30-0)),IF(Q33="Impacto",($M$30-($M$30*T33))))</f>
        <v>0.6</v>
      </c>
      <c r="AE33" s="304"/>
      <c r="AF33" s="304"/>
      <c r="AG33" s="302"/>
      <c r="AH33" s="302"/>
      <c r="AI33" s="302"/>
      <c r="AJ33" s="302"/>
      <c r="AK33" s="302"/>
      <c r="AL33" s="302"/>
      <c r="AM33" s="302"/>
      <c r="AN33" s="302"/>
    </row>
    <row r="34" spans="1:40" ht="30" customHeight="1" x14ac:dyDescent="0.2">
      <c r="A34" s="302"/>
      <c r="B34" s="302"/>
      <c r="C34" s="302"/>
      <c r="D34" s="308"/>
      <c r="E34" s="302"/>
      <c r="F34" s="302"/>
      <c r="G34" s="302"/>
      <c r="H34" s="302"/>
      <c r="I34" s="302"/>
      <c r="J34" s="304"/>
      <c r="K34" s="302"/>
      <c r="L34" s="303"/>
      <c r="M34" s="303"/>
      <c r="N34" s="302"/>
      <c r="O34" s="228">
        <v>5</v>
      </c>
      <c r="P34" s="235" t="s">
        <v>241</v>
      </c>
      <c r="Q34" s="228" t="str">
        <f t="shared" si="0"/>
        <v>Probabilidad</v>
      </c>
      <c r="R34" s="228" t="s">
        <v>192</v>
      </c>
      <c r="S34" s="228" t="s">
        <v>183</v>
      </c>
      <c r="T34" s="229">
        <f>VLOOKUP(R34&amp;S34,Hoja1!$Q$4:$R$9,2,0)</f>
        <v>0.45</v>
      </c>
      <c r="U34" s="228" t="s">
        <v>184</v>
      </c>
      <c r="V34" s="228" t="s">
        <v>190</v>
      </c>
      <c r="W34" s="228" t="s">
        <v>186</v>
      </c>
      <c r="X34" s="229">
        <f>IF(Q34="Probabilidad",($J$30*T34),IF(Q34="Impacto"," "))</f>
        <v>0.27</v>
      </c>
      <c r="Y34" s="229" t="str">
        <f>IF(Z34&lt;=20%,'Tabla probabilidad'!$B$5,IF(Z34&lt;=40%,'Tabla probabilidad'!$B$6,IF(Z34&lt;=60%,'Tabla probabilidad'!$B$7,IF(Z34&lt;=80%,'Tabla probabilidad'!$B$8,IF(Z34&lt;=100%,'Tabla probabilidad'!$B$9)))))</f>
        <v>Baja</v>
      </c>
      <c r="Z34" s="229">
        <f>IF(R34="Preventivo",(J30-(J30*T34)),IF(R34="Detectivo",(J30-(J30*T34)),IF(R34="Correctivo",(J30))))</f>
        <v>0.32999999999999996</v>
      </c>
      <c r="AA34" s="304"/>
      <c r="AB34" s="304"/>
      <c r="AC34" s="229" t="str">
        <f t="shared" si="1"/>
        <v>Moderado</v>
      </c>
      <c r="AD34" s="229">
        <f>IF(Q34="Probabilidad",(($M$30-0)),IF(Q34="Impacto",($M$30-($M$30*T34))))</f>
        <v>0.6</v>
      </c>
      <c r="AE34" s="304"/>
      <c r="AF34" s="304"/>
      <c r="AG34" s="302"/>
      <c r="AH34" s="302"/>
      <c r="AI34" s="302"/>
      <c r="AJ34" s="302"/>
      <c r="AK34" s="302"/>
      <c r="AL34" s="302"/>
      <c r="AM34" s="302"/>
      <c r="AN34" s="302"/>
    </row>
    <row r="35" spans="1:40" ht="61.5" customHeight="1" x14ac:dyDescent="0.2">
      <c r="A35" s="302">
        <v>6</v>
      </c>
      <c r="B35" s="302" t="s">
        <v>242</v>
      </c>
      <c r="C35" s="302" t="s">
        <v>243</v>
      </c>
      <c r="D35" s="308" t="s">
        <v>244</v>
      </c>
      <c r="E35" s="302" t="s">
        <v>245</v>
      </c>
      <c r="F35" s="302" t="s">
        <v>246</v>
      </c>
      <c r="G35" s="302" t="s">
        <v>247</v>
      </c>
      <c r="H35" s="302">
        <v>120</v>
      </c>
      <c r="I35" s="302" t="str">
        <f>IF(H35&lt;=2,'Tabla probabilidad'!$B$5,IF(H35&lt;=24,'Tabla probabilidad'!$B$6,IF(H35&lt;=500,'Tabla probabilidad'!$B$7,IF(H35&lt;=5000,'Tabla probabilidad'!$B$8,IF(H35&gt;5000,'Tabla probabilidad'!$B$9)))))</f>
        <v>Media</v>
      </c>
      <c r="J35" s="304">
        <f>IF(H35&lt;=2,'Tabla probabilidad'!$D$5,IF(H35&lt;=24,'Tabla probabilidad'!$D$6,IF(H35&lt;=500,'Tabla probabilidad'!$D$7,IF(H35&lt;=5000,'Tabla probabilidad'!$D$8,IF(H35&gt;5000,'Tabla probabilidad'!$D$9)))))</f>
        <v>0.6</v>
      </c>
      <c r="K35" s="302" t="s">
        <v>248</v>
      </c>
      <c r="L35" s="302" t="str">
        <f>IF(K35="El riesgo afecta la imagen de alguna área de la organización","Leve",IF(K35="El riesgo afecta la imagen de la entidad internamente, de conocimiento general, nivel interno, alta dirección, contratista y/o de provedores","Menor",IF(K35="El riesgo afecta la imagen de la entidad con algunos usuarios de relevancia frente al logro de los objetivos","Moderado",IF(K35="El riesgo afecta la imagen de de la entidad con efecto publicitario sostenido a nivel del sector justicia","Mayor",IF(K35="El riesgo afecta la imagen de la entidad a nivel nacional, con efecto publicitarios sostenible a nivel país","Catastrófico",IF(K35="Impacto que afecte la ejecución presupuestal en un valor ≥0,5%.","Leve",IF(K35="Impacto que afecte la ejecución presupuestal en un valor ≥1%.","Menor",IF(K35="Impacto que afecte la ejecución presupuestal en un valor ≥5%.","Moderado",IF(K35="Impacto que afecte la ejecución presupuestal en un valor ≥20%.","Mayor",IF(K35="Impacto que afecte la ejecución presupuestal en un valor ≥50%.","Catastrófico",IF(K35="Incumplimiento máximo del 5% de la meta planeada","Leve",IF(K35="Incumplimiento máximo del 15% de la meta planeada","Menor",IF(K35="Incumplimiento máximo del 20% de la meta planeada","Moderado",IF(K35="Incumplimiento máximo del 50% de la meta planeada","Mayor",IF(K35="Incumplimiento máximo del 80% de la meta planeada","Catastrófico",IF(K35="Cualquier afectación a la violacion de los derechos de los ciudadanos se considera con consecuencias altas","Mayor",IF(K35="Cualquier afectación a la violacion de los derechos de los ciudadanos se considera con consecuencias desastrosas","Catastrófico",IF(K35="Afecta la Prestación del Servicio de Administración de Justicia en 5%","Leve",IF(K35="Afecta la Prestación del Servicio de Administración de Justicia en 10%","Menor",IF(K35="Afecta la Prestación del Servicio de Administración de Justicia en 15%","Moderado",IF(K35="Afecta la Prestación del Servicio de Administración de Justicia en 20%","Mayor",IF(K35="Afecta la Prestación del Servicio de Administración de Justicia en más del 50%","Catastrófico",IF(K35="Cualquier acto indebido de los servidores judiciales genera altas consecuencias para la entidad","Mayor",IF(K35="Cualquier acto indebido de los servidores judiciales genera consecuencias desastrosas para la entidad","Catastrófico",IF(K35="Si el hecho llegara a presentarse, tendría consecuencias o efectos mínimos sobre la entidad","Leve",IF(K35="Si el hecho llegara a presentarse, tendría bajo impacto o efecto sobre la entidad","Menor",IF(K35="Si el hecho llegara a presentarse, tendría medianas consecuencias o efectos sobre la entidad","Moderado",IF(K35="Si el hecho llegara a presentarse, tendría altas consecuencias o efectos sobre la entidad","Mayor",IF(K35="Si el hecho llegara a presentarse, tendría desastrosas consecuencias o efectos sobre la entidad","Catastrófico")))))))))))))))))))))))))))))</f>
        <v>Moderado</v>
      </c>
      <c r="M35" s="302" t="str">
        <f>IF(K35="El riesgo afecta la imagen de alguna área de la organización","20%",IF(K35="El riesgo afecta la imagen de la entidad internamente, de conocimiento general, nivel interno, alta dirección, contratista y/o de provedores","40%",IF(K35="El riesgo afecta la imagen de la entidad con algunos usuarios de relevancia frente al logro de los objetivos","60%",IF(K35="El riesgo afecta la imagen de de la entidad con efecto publicitario sostenido a nivel del sector justicia","80%",IF(K35="El riesgo afecta la imagen de la entidad a nivel nacional, con efecto publicitarios sostenible a nivel país","100%",IF(K35="Impacto que afecte la ejecución presupuestal en un valor ≥0,5%.","20%",IF(K35="Impacto que afecte la ejecución presupuestal en un valor ≥1%.","40%",IF(K35="Impacto que afecte la ejecución presupuestal en un valor ≥5%.","60%",IF(K35="Impacto que afecte la ejecución presupuestal en un valor ≥20%.","80%",IF(K35="Impacto que afecte la ejecución presupuestal en un valor ≥50%.","100%",IF(K35="Incumplimiento máximo del 5% de la meta planeada","20%",IF(K35="Incumplimiento máximo del 15% de la meta planeada","40%",IF(K35="Incumplimiento máximo del 20% de la meta planeada","60%",IF(K35="Incumplimiento máximo del 50% de la meta planeada","80%",IF(K35="Incumplimiento máximo del 80% de la meta planeada","100%",IF(K35="Cualquier afectación a la violacion de los derechos de los ciudadanos se considera con consecuencias altas","80%",IF(K35="Cualquier afectación a la violacion de los derechos de los ciudadanos se considera con consecuencias desastrosas","100%",IF(K35="Afecta la Prestación del Servicio de Administración de Justicia en 5%","20%",IF(K35="Afecta la Prestación del Servicio de Administración de Justicia en 10%","40%",IF(K35="Afecta la Prestación del Servicio de Administración de Justicia en 15%","60%",IF(K35="Afecta la Prestación del Servicio de Administración de Justicia en 20%","80%",IF(K35="Afecta la Prestación del Servicio de Administración de Justicia en más del 50%","100%",IF(K35="Cualquier acto indebido de los servidores judiciales genera altas consecuencias para la entidad","80%",IF(K35="Cualquier acto indebido de los servidores judiciales genera consecuencias desastrosas para la entidad","100%",IF(K35="Si el hecho llegara a presentarse, tendría consecuencias o efectos mínimos sobre la entidad","20%",IF(K35="Si el hecho llegara a presentarse, tendría bajo impacto o efecto sobre la entidad","40%",IF(K35="Si el hecho llegara a presentarse, tendría medianas consecuencias o efectos sobre la entidad","60%",IF(K35="Si el hecho llegara a presentarse, tendría altas consecuencias o efectos sobre la entidad","80%",IF(K35="Si el hecho llegara a presentarse, tendría desastrosas consecuencias o efectos sobre la entidad","100%")))))))))))))))))))))))))))))</f>
        <v>60%</v>
      </c>
      <c r="N35" s="302" t="str">
        <f>VLOOKUP((I35&amp;L35),Hoja1!$B$4:$C$28,2,0)</f>
        <v>Moderado</v>
      </c>
      <c r="O35" s="228">
        <v>1</v>
      </c>
      <c r="P35" s="236" t="s">
        <v>249</v>
      </c>
      <c r="Q35" s="228" t="str">
        <f>IF(R35="Preventivo","Probabilidad",IF(R35="Detectivo","Probabilidad", IF(R35="Correctivo","Impacto")))</f>
        <v>Probabilidad</v>
      </c>
      <c r="R35" s="228" t="s">
        <v>192</v>
      </c>
      <c r="S35" s="228" t="s">
        <v>183</v>
      </c>
      <c r="T35" s="229">
        <f>VLOOKUP(R35&amp;S35,Hoja1!$Q$4:$R$9,2,0)</f>
        <v>0.45</v>
      </c>
      <c r="U35" s="228" t="s">
        <v>211</v>
      </c>
      <c r="V35" s="228" t="s">
        <v>190</v>
      </c>
      <c r="W35" s="228" t="s">
        <v>186</v>
      </c>
      <c r="X35" s="229">
        <f>IF(Q35="Probabilidad",($J$35*T35),IF(Q35="Impacto"," "))</f>
        <v>0.27</v>
      </c>
      <c r="Y35" s="229" t="str">
        <f>IF(Z35&lt;=20%,'Tabla probabilidad'!$B$5,IF(Z35&lt;=40%,'Tabla probabilidad'!$B$6,IF(Z35&lt;=60%,'Tabla probabilidad'!$B$7,IF(Z35&lt;=80%,'Tabla probabilidad'!$B$8,IF(Z35&lt;=100%,'Tabla probabilidad'!$B$9)))))</f>
        <v>Baja</v>
      </c>
      <c r="Z35" s="229">
        <f>IF(R35="Preventivo",(J35-(J35*T35)),IF(R35="Detectivo",(J35-(J35*T35)),IF(R35="Correctivo",(J35))))</f>
        <v>0.32999999999999996</v>
      </c>
      <c r="AA35" s="304" t="str">
        <f>IF(AB35&lt;=20%,'Tabla probabilidad'!$B$5,IF(AB35&lt;=40%,'Tabla probabilidad'!$B$6,IF(AB35&lt;=60%,'Tabla probabilidad'!$B$7,IF(AB35&lt;=80%,'Tabla probabilidad'!$B$8,IF(AB35&lt;=100%,'Tabla probabilidad'!$B$9)))))</f>
        <v>Baja</v>
      </c>
      <c r="AB35" s="304">
        <f>AVERAGE(Z35:Z39)</f>
        <v>0.32999999999999996</v>
      </c>
      <c r="AC35" s="229" t="str">
        <f>IF(AD35&lt;=20%,"Leve",IF(AD35&lt;=40%,"Menor",IF(AD35&lt;=60%,"Moderado",IF(AD35&lt;=80%,"Mayor",IF(AD35&lt;=100%,"Catastrófico")))))</f>
        <v>Moderado</v>
      </c>
      <c r="AD35" s="229">
        <f>IF(Q35="Probabilidad",(($M$35-0)),IF(Q35="Impacto",($M$35-($M$35*T35))))</f>
        <v>0.6</v>
      </c>
      <c r="AE35" s="304" t="str">
        <f>IF(AF35&lt;=20%,"Leve",IF(AF35&lt;=40%,"Menor",IF(AF35&lt;=60%,"Moderado",IF(AF35&lt;=80%,"Mayor",IF(AF35&lt;=100%,"Catastrófico")))))</f>
        <v>Moderado</v>
      </c>
      <c r="AF35" s="304">
        <f>AVERAGE(AD35:AD39)</f>
        <v>0.6</v>
      </c>
      <c r="AG35" s="302" t="str">
        <f>VLOOKUP(AA35&amp;AE35,Hoja1!$B$4:$C$28,2,0)</f>
        <v>Moderado</v>
      </c>
      <c r="AH35" s="302" t="s">
        <v>218</v>
      </c>
      <c r="AI35" s="305"/>
      <c r="AJ35" s="305"/>
      <c r="AK35" s="305"/>
      <c r="AL35" s="305"/>
      <c r="AM35" s="305"/>
      <c r="AN35" s="302"/>
    </row>
    <row r="36" spans="1:40" ht="47.25" customHeight="1" x14ac:dyDescent="0.2">
      <c r="A36" s="302"/>
      <c r="B36" s="302"/>
      <c r="C36" s="302"/>
      <c r="D36" s="308"/>
      <c r="E36" s="302"/>
      <c r="F36" s="302"/>
      <c r="G36" s="302"/>
      <c r="H36" s="302"/>
      <c r="I36" s="302"/>
      <c r="J36" s="304"/>
      <c r="K36" s="302"/>
      <c r="L36" s="303"/>
      <c r="M36" s="303"/>
      <c r="N36" s="302"/>
      <c r="O36" s="228">
        <v>2</v>
      </c>
      <c r="P36" s="236" t="s">
        <v>250</v>
      </c>
      <c r="Q36" s="228" t="str">
        <f>IF(R36="Preventivo","Probabilidad",IF(R36="Detectivo","Probabilidad", IF(R36="Correctivo","Impacto")))</f>
        <v>Probabilidad</v>
      </c>
      <c r="R36" s="228" t="s">
        <v>192</v>
      </c>
      <c r="S36" s="228" t="s">
        <v>183</v>
      </c>
      <c r="T36" s="229">
        <f>VLOOKUP(R36&amp;S36,Hoja1!$Q$4:$R$9,2,0)</f>
        <v>0.45</v>
      </c>
      <c r="U36" s="228" t="s">
        <v>184</v>
      </c>
      <c r="V36" s="228" t="s">
        <v>190</v>
      </c>
      <c r="W36" s="228" t="s">
        <v>186</v>
      </c>
      <c r="X36" s="229">
        <f>IF(Q36="Probabilidad",($J$35*T36),IF(Q36="Impacto"," "))</f>
        <v>0.27</v>
      </c>
      <c r="Y36" s="229" t="str">
        <f>IF(Z36&lt;=20%,'Tabla probabilidad'!$B$5,IF(Z36&lt;=40%,'Tabla probabilidad'!$B$6,IF(Z36&lt;=60%,'Tabla probabilidad'!$B$7,IF(Z36&lt;=80%,'Tabla probabilidad'!$B$8,IF(Z36&lt;=100%,'Tabla probabilidad'!$B$9)))))</f>
        <v>Baja</v>
      </c>
      <c r="Z36" s="229">
        <f>IF(R36="Preventivo",(J35-(J35*T36)),IF(R36="Detectivo",(J35-(J35*T36)),IF(R36="Correctivo",(J35))))</f>
        <v>0.32999999999999996</v>
      </c>
      <c r="AA36" s="304"/>
      <c r="AB36" s="304"/>
      <c r="AC36" s="229" t="str">
        <f>IF(AD36&lt;=20%,"Leve",IF(AD36&lt;=40%,"Menor",IF(AD36&lt;=60%,"Moderado",IF(AD36&lt;=80%,"Mayor",IF(AD36&lt;=100%,"Catastrófico")))))</f>
        <v>Moderado</v>
      </c>
      <c r="AD36" s="229">
        <f>IF(Q36="Probabilidad",(($M$35-0)),IF(Q36="Impacto",($M$35-($M$35*T36))))</f>
        <v>0.6</v>
      </c>
      <c r="AE36" s="304"/>
      <c r="AF36" s="304"/>
      <c r="AG36" s="302"/>
      <c r="AH36" s="302"/>
      <c r="AI36" s="305"/>
      <c r="AJ36" s="305"/>
      <c r="AK36" s="305"/>
      <c r="AL36" s="305"/>
      <c r="AM36" s="305"/>
      <c r="AN36" s="302"/>
    </row>
    <row r="37" spans="1:40" ht="44.25" customHeight="1" x14ac:dyDescent="0.2">
      <c r="A37" s="302"/>
      <c r="B37" s="302"/>
      <c r="C37" s="302"/>
      <c r="D37" s="308"/>
      <c r="E37" s="302"/>
      <c r="F37" s="302"/>
      <c r="G37" s="302"/>
      <c r="H37" s="302"/>
      <c r="I37" s="302"/>
      <c r="J37" s="304"/>
      <c r="K37" s="302"/>
      <c r="L37" s="303"/>
      <c r="M37" s="303"/>
      <c r="N37" s="302"/>
      <c r="O37" s="228">
        <v>3</v>
      </c>
      <c r="P37" s="236" t="s">
        <v>251</v>
      </c>
      <c r="Q37" s="228" t="str">
        <f>IF(R37="Preventivo","Probabilidad",IF(R37="Detectivo","Probabilidad", IF(R37="Correctivo","Impacto")))</f>
        <v>Probabilidad</v>
      </c>
      <c r="R37" s="228" t="s">
        <v>192</v>
      </c>
      <c r="S37" s="228" t="s">
        <v>183</v>
      </c>
      <c r="T37" s="229">
        <f>VLOOKUP(R37&amp;S37,Hoja1!$Q$4:$R$9,2,0)</f>
        <v>0.45</v>
      </c>
      <c r="U37" s="228" t="s">
        <v>184</v>
      </c>
      <c r="V37" s="228" t="s">
        <v>190</v>
      </c>
      <c r="W37" s="228" t="s">
        <v>186</v>
      </c>
      <c r="X37" s="229">
        <f>IF(Q37="Probabilidad",($J$35*T37),IF(Q37="Impacto"," "))</f>
        <v>0.27</v>
      </c>
      <c r="Y37" s="229" t="str">
        <f>IF(Z37&lt;=20%,'Tabla probabilidad'!$B$5,IF(Z37&lt;=40%,'Tabla probabilidad'!$B$6,IF(Z37&lt;=60%,'Tabla probabilidad'!$B$7,IF(Z37&lt;=80%,'Tabla probabilidad'!$B$8,IF(Z37&lt;=100%,'Tabla probabilidad'!$B$9)))))</f>
        <v>Baja</v>
      </c>
      <c r="Z37" s="229">
        <f>IF(R37="Preventivo",(J35-(J35*T37)),IF(R37="Detectivo",(J35-(J35*T37)),IF(R37="Correctivo",(J35))))</f>
        <v>0.32999999999999996</v>
      </c>
      <c r="AA37" s="304"/>
      <c r="AB37" s="304"/>
      <c r="AC37" s="229" t="str">
        <f>IF(AD37&lt;=20%,"Leve",IF(AD37&lt;=40%,"Menor",IF(AD37&lt;=60%,"Moderado",IF(AD37&lt;=80%,"Mayor",IF(AD37&lt;=100%,"Catastrófico")))))</f>
        <v>Moderado</v>
      </c>
      <c r="AD37" s="229">
        <f>IF(Q37="Probabilidad",(($M$35-0)),IF(Q37="Impacto",($M$35-($M$35*T37))))</f>
        <v>0.6</v>
      </c>
      <c r="AE37" s="304"/>
      <c r="AF37" s="304"/>
      <c r="AG37" s="302"/>
      <c r="AH37" s="302"/>
      <c r="AI37" s="305"/>
      <c r="AJ37" s="305"/>
      <c r="AK37" s="305"/>
      <c r="AL37" s="305"/>
      <c r="AM37" s="305"/>
      <c r="AN37" s="302"/>
    </row>
    <row r="38" spans="1:40" ht="30" hidden="1" customHeight="1" x14ac:dyDescent="0.2">
      <c r="A38" s="302"/>
      <c r="B38" s="302"/>
      <c r="C38" s="302"/>
      <c r="D38" s="308"/>
      <c r="E38" s="302"/>
      <c r="F38" s="302"/>
      <c r="G38" s="302"/>
      <c r="H38" s="302"/>
      <c r="I38" s="302"/>
      <c r="J38" s="304"/>
      <c r="K38" s="302"/>
      <c r="L38" s="303"/>
      <c r="M38" s="303"/>
      <c r="N38" s="302"/>
      <c r="O38" s="228"/>
      <c r="P38" s="236"/>
      <c r="Q38" s="228" t="str">
        <f>IF(R38="Preventivo","Probabilidad",IF(R38="Detectivo","Probabilidad", IF(R38="Correctivo","Impacto")))</f>
        <v>Probabilidad</v>
      </c>
      <c r="R38" s="228" t="s">
        <v>192</v>
      </c>
      <c r="S38" s="228" t="s">
        <v>183</v>
      </c>
      <c r="T38" s="229">
        <f>VLOOKUP(R38&amp;S38,Hoja1!$Q$4:$R$9,2,0)</f>
        <v>0.45</v>
      </c>
      <c r="U38" s="228" t="s">
        <v>184</v>
      </c>
      <c r="V38" s="228" t="s">
        <v>190</v>
      </c>
      <c r="W38" s="228" t="s">
        <v>186</v>
      </c>
      <c r="X38" s="229">
        <f>IF(Q38="Probabilidad",($J$35*T38),IF(Q38="Impacto"," "))</f>
        <v>0.27</v>
      </c>
      <c r="Y38" s="229" t="str">
        <f>IF(Z38&lt;=20%,'Tabla probabilidad'!$B$5,IF(Z38&lt;=40%,'Tabla probabilidad'!$B$6,IF(Z38&lt;=60%,'Tabla probabilidad'!$B$7,IF(Z38&lt;=80%,'Tabla probabilidad'!$B$8,IF(Z38&lt;=100%,'Tabla probabilidad'!$B$9)))))</f>
        <v>Baja</v>
      </c>
      <c r="Z38" s="229">
        <f>IF(R38="Preventivo",(J35-(J35*T38)),IF(R38="Detectivo",(J35-(J35*T38)),IF(R38="Correctivo",(J35))))</f>
        <v>0.32999999999999996</v>
      </c>
      <c r="AA38" s="304"/>
      <c r="AB38" s="304"/>
      <c r="AC38" s="229" t="str">
        <f>IF(AD38&lt;=20%,"Leve",IF(AD38&lt;=40%,"Menor",IF(AD38&lt;=60%,"Moderado",IF(AD38&lt;=80%,"Mayor",IF(AD38&lt;=100%,"Catastrófico")))))</f>
        <v>Moderado</v>
      </c>
      <c r="AD38" s="229">
        <f>IF(Q38="Probabilidad",(($M$35-0)),IF(Q38="Impacto",($M$35-($M$35*T38))))</f>
        <v>0.6</v>
      </c>
      <c r="AE38" s="304"/>
      <c r="AF38" s="304"/>
      <c r="AG38" s="302"/>
      <c r="AH38" s="302"/>
      <c r="AI38" s="305"/>
      <c r="AJ38" s="305"/>
      <c r="AK38" s="305"/>
      <c r="AL38" s="305"/>
      <c r="AM38" s="305"/>
      <c r="AN38" s="302"/>
    </row>
    <row r="39" spans="1:40" ht="30" hidden="1" customHeight="1" x14ac:dyDescent="0.2">
      <c r="A39" s="302"/>
      <c r="B39" s="302"/>
      <c r="C39" s="302"/>
      <c r="D39" s="308"/>
      <c r="E39" s="302"/>
      <c r="F39" s="302"/>
      <c r="G39" s="302"/>
      <c r="H39" s="302"/>
      <c r="I39" s="302"/>
      <c r="J39" s="304"/>
      <c r="K39" s="302"/>
      <c r="L39" s="303"/>
      <c r="M39" s="303"/>
      <c r="N39" s="302"/>
      <c r="O39" s="228"/>
      <c r="P39" s="237"/>
      <c r="Q39" s="228" t="str">
        <f>IF(R39="Preventivo","Probabilidad",IF(R39="Detectivo","Probabilidad", IF(R39="Correctivo","Impacto")))</f>
        <v>Probabilidad</v>
      </c>
      <c r="R39" s="228" t="s">
        <v>192</v>
      </c>
      <c r="S39" s="228" t="s">
        <v>183</v>
      </c>
      <c r="T39" s="229">
        <f>VLOOKUP(R39&amp;S39,Hoja1!$Q$4:$R$9,2,0)</f>
        <v>0.45</v>
      </c>
      <c r="U39" s="228" t="s">
        <v>184</v>
      </c>
      <c r="V39" s="228" t="s">
        <v>190</v>
      </c>
      <c r="W39" s="228" t="s">
        <v>186</v>
      </c>
      <c r="X39" s="229">
        <f>IF(Q39="Probabilidad",($J$35*T39),IF(Q39="Impacto"," "))</f>
        <v>0.27</v>
      </c>
      <c r="Y39" s="229" t="str">
        <f>IF(Z39&lt;=20%,'Tabla probabilidad'!$B$5,IF(Z39&lt;=40%,'Tabla probabilidad'!$B$6,IF(Z39&lt;=60%,'Tabla probabilidad'!$B$7,IF(Z39&lt;=80%,'Tabla probabilidad'!$B$8,IF(Z39&lt;=100%,'Tabla probabilidad'!$B$9)))))</f>
        <v>Baja</v>
      </c>
      <c r="Z39" s="229">
        <f>IF(R39="Preventivo",(J35-(J35*T39)),IF(R39="Detectivo",(J35-(J35*T39)),IF(R39="Correctivo",(J35))))</f>
        <v>0.32999999999999996</v>
      </c>
      <c r="AA39" s="304"/>
      <c r="AB39" s="304"/>
      <c r="AC39" s="229" t="str">
        <f>IF(AD39&lt;=20%,"Leve",IF(AD39&lt;=40%,"Menor",IF(AD39&lt;=60%,"Moderado",IF(AD39&lt;=80%,"Mayor",IF(AD39&lt;=100%,"Catastrófico")))))</f>
        <v>Moderado</v>
      </c>
      <c r="AD39" s="229">
        <f>IF(Q39="Probabilidad",(($M$35-0)),IF(Q39="Impacto",($M$35-($M$35*T39))))</f>
        <v>0.6</v>
      </c>
      <c r="AE39" s="304"/>
      <c r="AF39" s="304"/>
      <c r="AG39" s="302"/>
      <c r="AH39" s="302"/>
      <c r="AI39" s="305"/>
      <c r="AJ39" s="305"/>
      <c r="AK39" s="305"/>
      <c r="AL39" s="305"/>
      <c r="AM39" s="305"/>
      <c r="AN39" s="302"/>
    </row>
    <row r="40" spans="1:40" ht="42.75" customHeight="1" x14ac:dyDescent="0.2">
      <c r="A40" s="302">
        <v>7</v>
      </c>
      <c r="B40" s="302" t="s">
        <v>252</v>
      </c>
      <c r="C40" s="302" t="s">
        <v>175</v>
      </c>
      <c r="D40" s="308" t="s">
        <v>253</v>
      </c>
      <c r="E40" s="302" t="s">
        <v>254</v>
      </c>
      <c r="F40" s="302" t="s">
        <v>255</v>
      </c>
      <c r="G40" s="302" t="s">
        <v>256</v>
      </c>
      <c r="H40" s="302">
        <v>365</v>
      </c>
      <c r="I40" s="302" t="str">
        <f>IF(H40&lt;=2,'Tabla probabilidad'!$B$5,IF(H40&lt;=24,'Tabla probabilidad'!$B$6,IF(H40&lt;=500,'Tabla probabilidad'!$B$7,IF(H40&lt;=5000,'Tabla probabilidad'!$B$8,IF(H40&gt;5000,'Tabla probabilidad'!$B$9)))))</f>
        <v>Media</v>
      </c>
      <c r="J40" s="304">
        <f>IF(H40&lt;=2,'Tabla probabilidad'!$D$5,IF(H40&lt;=24,'Tabla probabilidad'!$D$6,IF(H40&lt;=500,'Tabla probabilidad'!$D$7,IF(H40&lt;=5000,'Tabla probabilidad'!$D$8,IF(H40&gt;5000,'Tabla probabilidad'!$D$9)))))</f>
        <v>0.6</v>
      </c>
      <c r="K40" s="302" t="s">
        <v>198</v>
      </c>
      <c r="L40" s="302" t="str">
        <f>IF(K40="El riesgo afecta la imagen de alguna área de la organización","Leve",IF(K40="El riesgo afecta la imagen de la entidad internamente, de conocimiento general, nivel interno, alta dirección, contratista y/o de provedores","Menor",IF(K40="El riesgo afecta la imagen de la entidad con algunos usuarios de relevancia frente al logro de los objetivos","Moderado",IF(K40="El riesgo afecta la imagen de de la entidad con efecto publicitario sostenido a nivel del sector justicia","Mayor",IF(K40="El riesgo afecta la imagen de la entidad a nivel nacional, con efecto publicitarios sostenible a nivel país","Catastrófico",IF(K40="Impacto que afecte la ejecución presupuestal en un valor ≥0,5%.","Leve",IF(K40="Impacto que afecte la ejecución presupuestal en un valor ≥1%.","Menor",IF(K40="Impacto que afecte la ejecución presupuestal en un valor ≥5%.","Moderado",IF(K40="Impacto que afecte la ejecución presupuestal en un valor ≥20%.","Mayor",IF(K40="Impacto que afecte la ejecución presupuestal en un valor ≥50%.","Catastrófico",IF(K40="Incumplimiento máximo del 5% de la meta planeada","Leve",IF(K40="Incumplimiento máximo del 15% de la meta planeada","Menor",IF(K40="Incumplimiento máximo del 20% de la meta planeada","Moderado",IF(K40="Incumplimiento máximo del 50% de la meta planeada","Mayor",IF(K40="Incumplimiento máximo del 80% de la meta planeada","Catastrófico",IF(K40="Cualquier afectación a la violacion de los derechos de los ciudadanos se considera con consecuencias altas","Mayor",IF(K40="Cualquier afectación a la violacion de los derechos de los ciudadanos se considera con consecuencias desastrosas","Catastrófico",IF(K40="Afecta la Prestación del Servicio de Administración de Justicia en 5%","Leve",IF(K40="Afecta la Prestación del Servicio de Administración de Justicia en 10%","Menor",IF(K40="Afecta la Prestación del Servicio de Administración de Justicia en 15%","Moderado",IF(K40="Afecta la Prestación del Servicio de Administración de Justicia en 20%","Mayor",IF(K40="Afecta la Prestación del Servicio de Administración de Justicia en más del 50%","Catastrófico",IF(K40="Cualquier acto indebido de los servidores judiciales genera altas consecuencias para la entidad","Mayor",IF(K40="Cualquier acto indebido de los servidores judiciales genera consecuencias desastrosas para la entidad","Catastrófico",IF(K40="Si el hecho llegara a presentarse, tendría consecuencias o efectos mínimos sobre la entidad","Leve",IF(K40="Si el hecho llegara a presentarse, tendría bajo impacto o efecto sobre la entidad","Menor",IF(K40="Si el hecho llegara a presentarse, tendría medianas consecuencias o efectos sobre la entidad","Moderado",IF(K40="Si el hecho llegara a presentarse, tendría altas consecuencias o efectos sobre la entidad","Mayor",IF(K40="Si el hecho llegara a presentarse, tendría desastrosas consecuencias o efectos sobre la entidad","Catastrófico")))))))))))))))))))))))))))))</f>
        <v>Mayor</v>
      </c>
      <c r="M40" s="302" t="str">
        <f>IF(K40="El riesgo afecta la imagen de alguna área de la organización","20%",IF(K40="El riesgo afecta la imagen de la entidad internamente, de conocimiento general, nivel interno, alta dirección, contratista y/o de provedores","40%",IF(K40="El riesgo afecta la imagen de la entidad con algunos usuarios de relevancia frente al logro de los objetivos","60%",IF(K40="El riesgo afecta la imagen de de la entidad con efecto publicitario sostenido a nivel del sector justicia","80%",IF(K40="El riesgo afecta la imagen de la entidad a nivel nacional, con efecto publicitarios sostenible a nivel país","100%",IF(K40="Impacto que afecte la ejecución presupuestal en un valor ≥0,5%.","20%",IF(K40="Impacto que afecte la ejecución presupuestal en un valor ≥1%.","40%",IF(K40="Impacto que afecte la ejecución presupuestal en un valor ≥5%.","60%",IF(K40="Impacto que afecte la ejecución presupuestal en un valor ≥20%.","80%",IF(K40="Impacto que afecte la ejecución presupuestal en un valor ≥50%.","100%",IF(K40="Incumplimiento máximo del 5% de la meta planeada","20%",IF(K40="Incumplimiento máximo del 15% de la meta planeada","40%",IF(K40="Incumplimiento máximo del 20% de la meta planeada","60%",IF(K40="Incumplimiento máximo del 50% de la meta planeada","80%",IF(K40="Incumplimiento máximo del 80% de la meta planeada","100%",IF(K40="Cualquier afectación a la violacion de los derechos de los ciudadanos se considera con consecuencias altas","80%",IF(K40="Cualquier afectación a la violacion de los derechos de los ciudadanos se considera con consecuencias desastrosas","100%",IF(K40="Afecta la Prestación del Servicio de Administración de Justicia en 5%","20%",IF(K40="Afecta la Prestación del Servicio de Administración de Justicia en 10%","40%",IF(K40="Afecta la Prestación del Servicio de Administración de Justicia en 15%","60%",IF(K40="Afecta la Prestación del Servicio de Administración de Justicia en 20%","80%",IF(K40="Afecta la Prestación del Servicio de Administración de Justicia en más del 50%","100%",IF(K40="Cualquier acto indebido de los servidores judiciales genera altas consecuencias para la entidad","80%",IF(K40="Cualquier acto indebido de los servidores judiciales genera consecuencias desastrosas para la entidad","100%",IF(K40="Si el hecho llegara a presentarse, tendría consecuencias o efectos mínimos sobre la entidad","20%",IF(K40="Si el hecho llegara a presentarse, tendría bajo impacto o efecto sobre la entidad","40%",IF(K40="Si el hecho llegara a presentarse, tendría medianas consecuencias o efectos sobre la entidad","60%",IF(K40="Si el hecho llegara a presentarse, tendría altas consecuencias o efectos sobre la entidad","80%",IF(K40="Si el hecho llegara a presentarse, tendría desastrosas consecuencias o efectos sobre la entidad","100%")))))))))))))))))))))))))))))</f>
        <v>80%</v>
      </c>
      <c r="N40" s="302" t="str">
        <f>VLOOKUP((I40&amp;L40),Hoja1!$B$4:$C$28,2,0)</f>
        <v xml:space="preserve">Alto </v>
      </c>
      <c r="O40" s="228">
        <v>1</v>
      </c>
      <c r="P40" s="236" t="s">
        <v>257</v>
      </c>
      <c r="Q40" s="228" t="str">
        <f t="shared" ref="Q40:Q59" si="2">IF(R40="Preventivo","Probabilidad",IF(R40="Detectivo","Probabilidad", IF(R40="Correctivo","Impacto")))</f>
        <v>Probabilidad</v>
      </c>
      <c r="R40" s="228" t="s">
        <v>182</v>
      </c>
      <c r="S40" s="228" t="s">
        <v>183</v>
      </c>
      <c r="T40" s="229">
        <f>VLOOKUP(R40&amp;S40,Hoja1!$Q$4:$R$9,2,0)</f>
        <v>0.35</v>
      </c>
      <c r="U40" s="228" t="s">
        <v>184</v>
      </c>
      <c r="V40" s="228" t="s">
        <v>185</v>
      </c>
      <c r="W40" s="228" t="s">
        <v>186</v>
      </c>
      <c r="X40" s="229">
        <f>IF(Q40="Probabilidad",($J$40*T40),IF(Q40="Impacto"," "))</f>
        <v>0.21</v>
      </c>
      <c r="Y40" s="229" t="str">
        <f>IF(Z40&lt;=20%,'Tabla probabilidad'!$B$5,IF(Z40&lt;=40%,'Tabla probabilidad'!$B$6,IF(Z40&lt;=60%,'Tabla probabilidad'!$B$7,IF(Z40&lt;=80%,'Tabla probabilidad'!$B$8,IF(Z40&lt;=100%,'Tabla probabilidad'!$B$9)))))</f>
        <v>Baja</v>
      </c>
      <c r="Z40" s="229">
        <f>IF(R40="Preventivo",(J40-(J40*T40)),IF(R40="Detectivo",(J40-(J40*T40)),IF(R40="Correctivo",(J40))))</f>
        <v>0.39</v>
      </c>
      <c r="AA40" s="304" t="str">
        <f>IF(AB40&lt;=20%,'Tabla probabilidad'!$B$5,IF(AB40&lt;=40%,'Tabla probabilidad'!$B$6,IF(AB40&lt;=60%,'Tabla probabilidad'!$B$7,IF(AB40&lt;=80%,'Tabla probabilidad'!$B$8,IF(AB40&lt;=100%,'Tabla probabilidad'!$B$9)))))</f>
        <v>Media</v>
      </c>
      <c r="AB40" s="304">
        <f>AVERAGE(Z40:Z44)</f>
        <v>0.41249999999999998</v>
      </c>
      <c r="AC40" s="229" t="str">
        <f t="shared" ref="AC40:AC59" si="3">IF(AD40&lt;=20%,"Leve",IF(AD40&lt;=40%,"Menor",IF(AD40&lt;=60%,"Moderado",IF(AD40&lt;=80%,"Mayor",IF(AD40&lt;=100%,"Catastrófico")))))</f>
        <v>Mayor</v>
      </c>
      <c r="AD40" s="229">
        <f>IF(Q40="Probabilidad",(($M$40-0)),IF(Q40="Impacto",($M$40-($M$40*T40))))</f>
        <v>0.8</v>
      </c>
      <c r="AE40" s="304" t="str">
        <f>IF(AF40&lt;=20%,"Leve",IF(AF40&lt;=40%,"Menor",IF(AF40&lt;=60%,"Moderado",IF(AF40&lt;=80%,"Mayor",IF(AF40&lt;=100%,"Catastrófico")))))</f>
        <v>Mayor</v>
      </c>
      <c r="AF40" s="304">
        <f>AVERAGE(AD40:AD44)</f>
        <v>0.74</v>
      </c>
      <c r="AG40" s="302" t="str">
        <f>VLOOKUP(AA40&amp;AE40,Hoja1!$B$4:$C$28,2,0)</f>
        <v xml:space="preserve">Alto </v>
      </c>
      <c r="AH40" s="302" t="s">
        <v>218</v>
      </c>
      <c r="AI40" s="305"/>
      <c r="AJ40" s="305"/>
      <c r="AK40" s="305"/>
      <c r="AL40" s="305"/>
      <c r="AM40" s="305"/>
      <c r="AN40" s="302"/>
    </row>
    <row r="41" spans="1:40" ht="42.75" x14ac:dyDescent="0.2">
      <c r="A41" s="302"/>
      <c r="B41" s="302"/>
      <c r="C41" s="302"/>
      <c r="D41" s="308"/>
      <c r="E41" s="302"/>
      <c r="F41" s="302"/>
      <c r="G41" s="302"/>
      <c r="H41" s="302"/>
      <c r="I41" s="302"/>
      <c r="J41" s="304"/>
      <c r="K41" s="302"/>
      <c r="L41" s="303"/>
      <c r="M41" s="303"/>
      <c r="N41" s="302"/>
      <c r="O41" s="228">
        <v>2</v>
      </c>
      <c r="P41" s="236" t="s">
        <v>258</v>
      </c>
      <c r="Q41" s="228" t="str">
        <f t="shared" si="2"/>
        <v>Probabilidad</v>
      </c>
      <c r="R41" s="228" t="s">
        <v>192</v>
      </c>
      <c r="S41" s="228" t="s">
        <v>183</v>
      </c>
      <c r="T41" s="229">
        <f>VLOOKUP(R41&amp;S41,Hoja1!$Q$4:$R$9,2,0)</f>
        <v>0.45</v>
      </c>
      <c r="U41" s="228" t="s">
        <v>184</v>
      </c>
      <c r="V41" s="228" t="s">
        <v>190</v>
      </c>
      <c r="W41" s="228" t="s">
        <v>186</v>
      </c>
      <c r="X41" s="229">
        <f>IF(Q41="Probabilidad",($J$40*T41),IF(Q41="Impacto"," "))</f>
        <v>0.27</v>
      </c>
      <c r="Y41" s="229" t="str">
        <f>IF(Z41&lt;=20%,'Tabla probabilidad'!$B$5,IF(Z41&lt;=40%,'Tabla probabilidad'!$B$6,IF(Z41&lt;=60%,'Tabla probabilidad'!$B$7,IF(Z41&lt;=80%,'Tabla probabilidad'!$B$8,IF(Z41&lt;=100%,'Tabla probabilidad'!$B$9)))))</f>
        <v>Baja</v>
      </c>
      <c r="Z41" s="229">
        <f>IF(R41="Preventivo",(J40-(J40*T41)),IF(R41="Detectivo",(J40-(J40*T41)),IF(R41="Correctivo",(J40))))</f>
        <v>0.32999999999999996</v>
      </c>
      <c r="AA41" s="304"/>
      <c r="AB41" s="304"/>
      <c r="AC41" s="229" t="str">
        <f t="shared" si="3"/>
        <v>Mayor</v>
      </c>
      <c r="AD41" s="229">
        <f>IF(Q41="Probabilidad",(($M$40-0)),IF(Q41="Impacto",($M$40-($M$40*T41))))</f>
        <v>0.8</v>
      </c>
      <c r="AE41" s="304"/>
      <c r="AF41" s="304"/>
      <c r="AG41" s="302"/>
      <c r="AH41" s="302"/>
      <c r="AI41" s="305"/>
      <c r="AJ41" s="305"/>
      <c r="AK41" s="305"/>
      <c r="AL41" s="305"/>
      <c r="AM41" s="305"/>
      <c r="AN41" s="302"/>
    </row>
    <row r="42" spans="1:40" ht="28.5" x14ac:dyDescent="0.2">
      <c r="A42" s="302"/>
      <c r="B42" s="302"/>
      <c r="C42" s="302"/>
      <c r="D42" s="308"/>
      <c r="E42" s="302"/>
      <c r="F42" s="302"/>
      <c r="G42" s="302"/>
      <c r="H42" s="302"/>
      <c r="I42" s="302"/>
      <c r="J42" s="304"/>
      <c r="K42" s="302"/>
      <c r="L42" s="303"/>
      <c r="M42" s="303"/>
      <c r="N42" s="302"/>
      <c r="O42" s="228">
        <v>3</v>
      </c>
      <c r="P42" s="236" t="s">
        <v>259</v>
      </c>
      <c r="Q42" s="228" t="str">
        <f t="shared" si="2"/>
        <v>Impacto</v>
      </c>
      <c r="R42" s="228" t="s">
        <v>189</v>
      </c>
      <c r="S42" s="228" t="s">
        <v>183</v>
      </c>
      <c r="T42" s="229">
        <f>VLOOKUP(R42&amp;S42,Hoja1!$Q$4:$R$9,2,0)</f>
        <v>0.3</v>
      </c>
      <c r="U42" s="228" t="s">
        <v>184</v>
      </c>
      <c r="V42" s="228" t="s">
        <v>190</v>
      </c>
      <c r="W42" s="228" t="s">
        <v>186</v>
      </c>
      <c r="X42" s="229" t="str">
        <f>IF(Q42="Probabilidad",($J$40*T42),IF(Q42="Impacto"," "))</f>
        <v xml:space="preserve"> </v>
      </c>
      <c r="Y42" s="229" t="str">
        <f>IF(Z42&lt;=20%,'Tabla probabilidad'!$B$5,IF(Z42&lt;=40%,'Tabla probabilidad'!$B$6,IF(Z42&lt;=60%,'Tabla probabilidad'!$B$7,IF(Z42&lt;=80%,'Tabla probabilidad'!$B$8,IF(Z42&lt;=100%,'Tabla probabilidad'!$B$9)))))</f>
        <v>Media</v>
      </c>
      <c r="Z42" s="229">
        <f>IF(R42="Preventivo",(J40-(J40*T42)),IF(R42="Detectivo",(J40-(J40*T42)),IF(R42="Correctivo",(J40))))</f>
        <v>0.6</v>
      </c>
      <c r="AA42" s="304"/>
      <c r="AB42" s="304"/>
      <c r="AC42" s="229" t="str">
        <f t="shared" si="3"/>
        <v>Moderado</v>
      </c>
      <c r="AD42" s="229">
        <f>IF(Q42="Probabilidad",(($M$40-0)),IF(Q42="Impacto",($M$40-($M$40*T42))))</f>
        <v>0.56000000000000005</v>
      </c>
      <c r="AE42" s="304"/>
      <c r="AF42" s="304"/>
      <c r="AG42" s="302"/>
      <c r="AH42" s="302"/>
      <c r="AI42" s="305"/>
      <c r="AJ42" s="305"/>
      <c r="AK42" s="305"/>
      <c r="AL42" s="305"/>
      <c r="AM42" s="305"/>
      <c r="AN42" s="302"/>
    </row>
    <row r="43" spans="1:40" hidden="1" x14ac:dyDescent="0.2">
      <c r="A43" s="302"/>
      <c r="B43" s="302"/>
      <c r="C43" s="302"/>
      <c r="D43" s="308"/>
      <c r="E43" s="302"/>
      <c r="F43" s="302"/>
      <c r="G43" s="302"/>
      <c r="H43" s="302"/>
      <c r="I43" s="302"/>
      <c r="J43" s="304"/>
      <c r="K43" s="302"/>
      <c r="L43" s="303"/>
      <c r="M43" s="303"/>
      <c r="N43" s="302"/>
      <c r="O43" s="228">
        <v>4</v>
      </c>
      <c r="P43" s="237"/>
      <c r="Q43" s="228" t="str">
        <f t="shared" si="2"/>
        <v>Probabilidad</v>
      </c>
      <c r="R43" s="228" t="s">
        <v>192</v>
      </c>
      <c r="S43" s="228" t="s">
        <v>183</v>
      </c>
      <c r="T43" s="229">
        <f>VLOOKUP(R43&amp;S43,Hoja1!$Q$4:$R$9,2,0)</f>
        <v>0.45</v>
      </c>
      <c r="U43" s="228" t="s">
        <v>184</v>
      </c>
      <c r="V43" s="228" t="s">
        <v>190</v>
      </c>
      <c r="W43" s="228" t="s">
        <v>186</v>
      </c>
      <c r="X43" s="229">
        <f>IF(Q43="Probabilidad",($J$40*T43),IF(Q43="Impacto"," "))</f>
        <v>0.27</v>
      </c>
      <c r="Y43" s="229" t="str">
        <f>IF(Z43&lt;=20%,'Tabla probabilidad'!$B$5,IF(Z43&lt;=40%,'Tabla probabilidad'!$B$6,IF(Z43&lt;=60%,'Tabla probabilidad'!$B$7,IF(Z43&lt;=80%,'Tabla probabilidad'!$B$8,IF(Z43&lt;=100%,'Tabla probabilidad'!$B$9)))))</f>
        <v>Baja</v>
      </c>
      <c r="Z43" s="229">
        <f>IF(R43="Preventivo",(J40-(J40*T43)),IF(R43="Detectivo",(J40-(J40*T43)),IF(R43="Correctivo",(J40))))</f>
        <v>0.32999999999999996</v>
      </c>
      <c r="AA43" s="304"/>
      <c r="AB43" s="304"/>
      <c r="AC43" s="229" t="str">
        <f t="shared" si="3"/>
        <v>Mayor</v>
      </c>
      <c r="AD43" s="229">
        <f>IF(Q43="Probabilidad",(($M$40-0)),IF(Q43="Impacto",($M$40-($M$40*T43))))</f>
        <v>0.8</v>
      </c>
      <c r="AE43" s="304"/>
      <c r="AF43" s="304"/>
      <c r="AG43" s="302"/>
      <c r="AH43" s="302"/>
      <c r="AI43" s="305"/>
      <c r="AJ43" s="305"/>
      <c r="AK43" s="305"/>
      <c r="AL43" s="305"/>
      <c r="AM43" s="305"/>
      <c r="AN43" s="302"/>
    </row>
    <row r="44" spans="1:40" hidden="1" x14ac:dyDescent="0.2">
      <c r="A44" s="302"/>
      <c r="B44" s="302"/>
      <c r="C44" s="302"/>
      <c r="D44" s="308"/>
      <c r="E44" s="302"/>
      <c r="F44" s="302"/>
      <c r="G44" s="302"/>
      <c r="H44" s="302"/>
      <c r="I44" s="302"/>
      <c r="J44" s="304"/>
      <c r="K44" s="302"/>
      <c r="L44" s="303"/>
      <c r="M44" s="303"/>
      <c r="N44" s="302"/>
      <c r="O44" s="228">
        <v>5</v>
      </c>
      <c r="P44" s="236"/>
      <c r="Q44" s="228" t="b">
        <f t="shared" si="2"/>
        <v>0</v>
      </c>
      <c r="R44" s="228"/>
      <c r="S44" s="228"/>
      <c r="T44" s="229" t="e">
        <f>VLOOKUP(R44&amp;S44,Hoja1!$Q$4:$R$9,2,0)</f>
        <v>#N/A</v>
      </c>
      <c r="U44" s="228"/>
      <c r="V44" s="228"/>
      <c r="W44" s="228"/>
      <c r="X44" s="229" t="b">
        <f>IF(Q44="Probabilidad",($J$40*T44),IF(Q44="Impacto"," "))</f>
        <v>0</v>
      </c>
      <c r="Y44" s="229" t="b">
        <f>IF(Z44&lt;=20%,'Tabla probabilidad'!$B$5,IF(Z44&lt;=40%,'Tabla probabilidad'!$B$6,IF(Z44&lt;=60%,'Tabla probabilidad'!$B$7,IF(Z44&lt;=80%,'Tabla probabilidad'!$B$8,IF(Z44&lt;=100%,'Tabla probabilidad'!$B$9)))))</f>
        <v>0</v>
      </c>
      <c r="Z44" s="229" t="b">
        <f>IF(R44="Preventivo",(J40-(J40*T44)),IF(R44="Detectivo",(J40-(J40*T44)),IF(R44="Correctivo",(J40))))</f>
        <v>0</v>
      </c>
      <c r="AA44" s="304"/>
      <c r="AB44" s="304"/>
      <c r="AC44" s="229" t="b">
        <f t="shared" si="3"/>
        <v>0</v>
      </c>
      <c r="AD44" s="229" t="b">
        <f>IF(Q44="Probabilidad",(($M$40-0)),IF(Q44="Impacto",($M$40-($M$40*T44))))</f>
        <v>0</v>
      </c>
      <c r="AE44" s="304"/>
      <c r="AF44" s="304"/>
      <c r="AG44" s="302"/>
      <c r="AH44" s="302"/>
      <c r="AI44" s="305"/>
      <c r="AJ44" s="305"/>
      <c r="AK44" s="305"/>
      <c r="AL44" s="305"/>
      <c r="AM44" s="305"/>
      <c r="AN44" s="302"/>
    </row>
    <row r="45" spans="1:40" ht="115.5" customHeight="1" x14ac:dyDescent="0.2">
      <c r="A45" s="302">
        <v>8</v>
      </c>
      <c r="B45" s="302" t="s">
        <v>260</v>
      </c>
      <c r="C45" s="302" t="s">
        <v>261</v>
      </c>
      <c r="D45" s="308" t="s">
        <v>262</v>
      </c>
      <c r="E45" s="302" t="s">
        <v>263</v>
      </c>
      <c r="F45" s="302" t="s">
        <v>264</v>
      </c>
      <c r="G45" s="302" t="s">
        <v>265</v>
      </c>
      <c r="H45" s="302">
        <v>365</v>
      </c>
      <c r="I45" s="302" t="str">
        <f>IF(H45&lt;=2,'Tabla probabilidad'!$B$5,IF(H45&lt;=24,'Tabla probabilidad'!$B$6,IF(H45&lt;=500,'Tabla probabilidad'!$B$7,IF(H45&lt;=5000,'Tabla probabilidad'!$B$8,IF(H45&gt;5000,'Tabla probabilidad'!$B$9)))))</f>
        <v>Media</v>
      </c>
      <c r="J45" s="304">
        <f>IF(H45&lt;=2,'Tabla probabilidad'!$D$5,IF(H45&lt;=24,'Tabla probabilidad'!$D$6,IF(H45&lt;=500,'Tabla probabilidad'!$D$7,IF(H45&lt;=5000,'Tabla probabilidad'!$D$8,IF(H45&gt;5000,'Tabla probabilidad'!$D$9)))))</f>
        <v>0.6</v>
      </c>
      <c r="K45" s="302" t="s">
        <v>198</v>
      </c>
      <c r="L45" s="302" t="str">
        <f>IF(K45="El riesgo afecta la imagen de alguna área de la organización","Leve",IF(K45="El riesgo afecta la imagen de la entidad internamente, de conocimiento general, nivel interno, alta dirección, contratista y/o de provedores","Menor",IF(K45="El riesgo afecta la imagen de la entidad con algunos usuarios de relevancia frente al logro de los objetivos","Moderado",IF(K45="El riesgo afecta la imagen de de la entidad con efecto publicitario sostenido a nivel del sector justicia","Mayor",IF(K45="El riesgo afecta la imagen de la entidad a nivel nacional, con efecto publicitarios sostenible a nivel país","Catastrófico",IF(K45="Impacto que afecte la ejecución presupuestal en un valor ≥0,5%.","Leve",IF(K45="Impacto que afecte la ejecución presupuestal en un valor ≥1%.","Menor",IF(K45="Impacto que afecte la ejecución presupuestal en un valor ≥5%.","Moderado",IF(K45="Impacto que afecte la ejecución presupuestal en un valor ≥20%.","Mayor",IF(K45="Impacto que afecte la ejecución presupuestal en un valor ≥50%.","Catastrófico",IF(K45="Incumplimiento máximo del 5% de la meta planeada","Leve",IF(K45="Incumplimiento máximo del 15% de la meta planeada","Menor",IF(K45="Incumplimiento máximo del 20% de la meta planeada","Moderado",IF(K45="Incumplimiento máximo del 50% de la meta planeada","Mayor",IF(K45="Incumplimiento máximo del 80% de la meta planeada","Catastrófico",IF(K45="Cualquier afectación a la violacion de los derechos de los ciudadanos se considera con consecuencias altas","Mayor",IF(K45="Cualquier afectación a la violacion de los derechos de los ciudadanos se considera con consecuencias desastrosas","Catastrófico",IF(K45="Afecta la Prestación del Servicio de Administración de Justicia en 5%","Leve",IF(K45="Afecta la Prestación del Servicio de Administración de Justicia en 10%","Menor",IF(K45="Afecta la Prestación del Servicio de Administración de Justicia en 15%","Moderado",IF(K45="Afecta la Prestación del Servicio de Administración de Justicia en 20%","Mayor",IF(K45="Afecta la Prestación del Servicio de Administración de Justicia en más del 50%","Catastrófico",IF(K45="Cualquier acto indebido de los servidores judiciales genera altas consecuencias para la entidad","Mayor",IF(K45="Cualquier acto indebido de los servidores judiciales genera consecuencias desastrosas para la entidad","Catastrófico",IF(K45="Si el hecho llegara a presentarse, tendría consecuencias o efectos mínimos sobre la entidad","Leve",IF(K45="Si el hecho llegara a presentarse, tendría bajo impacto o efecto sobre la entidad","Menor",IF(K45="Si el hecho llegara a presentarse, tendría medianas consecuencias o efectos sobre la entidad","Moderado",IF(K45="Si el hecho llegara a presentarse, tendría altas consecuencias o efectos sobre la entidad","Mayor",IF(K45="Si el hecho llegara a presentarse, tendría desastrosas consecuencias o efectos sobre la entidad","Catastrófico")))))))))))))))))))))))))))))</f>
        <v>Mayor</v>
      </c>
      <c r="M45" s="302" t="str">
        <f>IF(K45="El riesgo afecta la imagen de alguna área de la organización","20%",IF(K45="El riesgo afecta la imagen de la entidad internamente, de conocimiento general, nivel interno, alta dirección, contratista y/o de provedores","40%",IF(K45="El riesgo afecta la imagen de la entidad con algunos usuarios de relevancia frente al logro de los objetivos","60%",IF(K45="El riesgo afecta la imagen de de la entidad con efecto publicitario sostenido a nivel del sector justicia","80%",IF(K45="El riesgo afecta la imagen de la entidad a nivel nacional, con efecto publicitarios sostenible a nivel país","100%",IF(K45="Impacto que afecte la ejecución presupuestal en un valor ≥0,5%.","20%",IF(K45="Impacto que afecte la ejecución presupuestal en un valor ≥1%.","40%",IF(K45="Impacto que afecte la ejecución presupuestal en un valor ≥5%.","60%",IF(K45="Impacto que afecte la ejecución presupuestal en un valor ≥20%.","80%",IF(K45="Impacto que afecte la ejecución presupuestal en un valor ≥50%.","100%",IF(K45="Incumplimiento máximo del 5% de la meta planeada","20%",IF(K45="Incumplimiento máximo del 15% de la meta planeada","40%",IF(K45="Incumplimiento máximo del 20% de la meta planeada","60%",IF(K45="Incumplimiento máximo del 50% de la meta planeada","80%",IF(K45="Incumplimiento máximo del 80% de la meta planeada","100%",IF(K45="Cualquier afectación a la violacion de los derechos de los ciudadanos se considera con consecuencias altas","80%",IF(K45="Cualquier afectación a la violacion de los derechos de los ciudadanos se considera con consecuencias desastrosas","100%",IF(K45="Afecta la Prestación del Servicio de Administración de Justicia en 5%","20%",IF(K45="Afecta la Prestación del Servicio de Administración de Justicia en 10%","40%",IF(K45="Afecta la Prestación del Servicio de Administración de Justicia en 15%","60%",IF(K45="Afecta la Prestación del Servicio de Administración de Justicia en 20%","80%",IF(K45="Afecta la Prestación del Servicio de Administración de Justicia en más del 50%","100%",IF(K45="Cualquier acto indebido de los servidores judiciales genera altas consecuencias para la entidad","80%",IF(K45="Cualquier acto indebido de los servidores judiciales genera consecuencias desastrosas para la entidad","100%",IF(K45="Si el hecho llegara a presentarse, tendría consecuencias o efectos mínimos sobre la entidad","20%",IF(K45="Si el hecho llegara a presentarse, tendría bajo impacto o efecto sobre la entidad","40%",IF(K45="Si el hecho llegara a presentarse, tendría medianas consecuencias o efectos sobre la entidad","60%",IF(K45="Si el hecho llegara a presentarse, tendría altas consecuencias o efectos sobre la entidad","80%",IF(K45="Si el hecho llegara a presentarse, tendría desastrosas consecuencias o efectos sobre la entidad","100%")))))))))))))))))))))))))))))</f>
        <v>80%</v>
      </c>
      <c r="N45" s="302" t="str">
        <f>VLOOKUP((I45&amp;L45),Hoja1!$B$4:$C$28,2,0)</f>
        <v xml:space="preserve">Alto </v>
      </c>
      <c r="O45" s="228">
        <v>1</v>
      </c>
      <c r="P45" s="236" t="s">
        <v>523</v>
      </c>
      <c r="Q45" s="228" t="str">
        <f t="shared" si="2"/>
        <v>Impacto</v>
      </c>
      <c r="R45" s="228" t="s">
        <v>189</v>
      </c>
      <c r="S45" s="228" t="s">
        <v>183</v>
      </c>
      <c r="T45" s="229">
        <f>VLOOKUP(R45&amp;S45,Hoja1!$Q$4:$R$9,2,0)</f>
        <v>0.3</v>
      </c>
      <c r="U45" s="228" t="s">
        <v>184</v>
      </c>
      <c r="V45" s="228" t="s">
        <v>185</v>
      </c>
      <c r="W45" s="228" t="s">
        <v>186</v>
      </c>
      <c r="X45" s="229" t="str">
        <f>IF(Q45="Probabilidad",($J$45*T45),IF(Q45="Impacto"," "))</f>
        <v xml:space="preserve"> </v>
      </c>
      <c r="Y45" s="229" t="str">
        <f>IF(Z45&lt;=20%,'Tabla probabilidad'!$B$5,IF(Z45&lt;=40%,'Tabla probabilidad'!$B$6,IF(Z45&lt;=60%,'Tabla probabilidad'!$B$7,IF(Z45&lt;=80%,'Tabla probabilidad'!$B$8,IF(Z45&lt;=100%,'Tabla probabilidad'!$B$9)))))</f>
        <v>Media</v>
      </c>
      <c r="Z45" s="229">
        <f>IF(R45="Preventivo",(J45-(J45*T45)),IF(R45="Detectivo",(J45-(J45*T45)),IF(R45="Correctivo",(J45))))</f>
        <v>0.6</v>
      </c>
      <c r="AA45" s="304" t="str">
        <f>IF(AB45&lt;=20%,'Tabla probabilidad'!$B$5,IF(AB45&lt;=40%,'Tabla probabilidad'!$B$6,IF(AB45&lt;=60%,'Tabla probabilidad'!$B$7,IF(AB45&lt;=80%,'Tabla probabilidad'!$B$8,IF(AB45&lt;=100%,'Tabla probabilidad'!$B$9)))))</f>
        <v>Media</v>
      </c>
      <c r="AB45" s="304">
        <f>AVERAGE(Z45:Z49)</f>
        <v>0.6</v>
      </c>
      <c r="AC45" s="229" t="str">
        <f t="shared" si="3"/>
        <v>Moderado</v>
      </c>
      <c r="AD45" s="229">
        <f>IF(Q45="Probabilidad",(($M$45-0)),IF(Q45="Impacto",($M$45-($M$45*T45))))</f>
        <v>0.56000000000000005</v>
      </c>
      <c r="AE45" s="304" t="str">
        <f>IF(AF45&lt;=20%,"Leve",IF(AF45&lt;=40%,"Menor",IF(AF45&lt;=60%,"Moderado",IF(AF45&lt;=80%,"Mayor",IF(AF45&lt;=100%,"Catastrófico")))))</f>
        <v>Moderado</v>
      </c>
      <c r="AF45" s="304">
        <f>AVERAGE(AD45:AD49)</f>
        <v>0.56000000000000005</v>
      </c>
      <c r="AG45" s="302" t="str">
        <f>VLOOKUP(AA45&amp;AE45,Hoja1!$B$4:$C$28,2,0)</f>
        <v>Moderado</v>
      </c>
      <c r="AH45" s="302" t="s">
        <v>266</v>
      </c>
      <c r="AI45" s="305"/>
      <c r="AJ45" s="305"/>
      <c r="AK45" s="305"/>
      <c r="AL45" s="305"/>
      <c r="AM45" s="305"/>
      <c r="AN45" s="302"/>
    </row>
    <row r="46" spans="1:40" ht="19.5" hidden="1" customHeight="1" x14ac:dyDescent="0.2">
      <c r="A46" s="302"/>
      <c r="B46" s="302"/>
      <c r="C46" s="302"/>
      <c r="D46" s="308"/>
      <c r="E46" s="302"/>
      <c r="F46" s="302"/>
      <c r="G46" s="302"/>
      <c r="H46" s="302"/>
      <c r="I46" s="302"/>
      <c r="J46" s="304"/>
      <c r="K46" s="302"/>
      <c r="L46" s="303"/>
      <c r="M46" s="303"/>
      <c r="N46" s="302"/>
      <c r="O46" s="228">
        <v>2</v>
      </c>
      <c r="P46" s="236"/>
      <c r="Q46" s="228" t="b">
        <f t="shared" si="2"/>
        <v>0</v>
      </c>
      <c r="R46" s="228"/>
      <c r="S46" s="228"/>
      <c r="T46" s="229" t="e">
        <f>VLOOKUP(R46&amp;S46,Hoja1!$Q$4:$R$9,2,0)</f>
        <v>#N/A</v>
      </c>
      <c r="U46" s="228"/>
      <c r="V46" s="228"/>
      <c r="W46" s="228"/>
      <c r="X46" s="229" t="b">
        <f>IF(Q46="Probabilidad",($J$45*T46),IF(Q46="Impacto"," "))</f>
        <v>0</v>
      </c>
      <c r="Y46" s="229" t="b">
        <f>IF(Z46&lt;=20%,'Tabla probabilidad'!$B$5,IF(Z46&lt;=40%,'Tabla probabilidad'!$B$6,IF(Z46&lt;=60%,'Tabla probabilidad'!$B$7,IF(Z46&lt;=80%,'Tabla probabilidad'!$B$8,IF(Z46&lt;=100%,'Tabla probabilidad'!$B$9)))))</f>
        <v>0</v>
      </c>
      <c r="Z46" s="229" t="b">
        <f>IF(R46="Preventivo",(J45-(J45*T46)),IF(R46="Detectivo",(J45-(J45*T46)),IF(R46="Correctivo",(J45))))</f>
        <v>0</v>
      </c>
      <c r="AA46" s="304"/>
      <c r="AB46" s="304"/>
      <c r="AC46" s="229" t="b">
        <f t="shared" si="3"/>
        <v>0</v>
      </c>
      <c r="AD46" s="229" t="b">
        <f>IF(Q46="Probabilidad",(($M$45-0)),IF(Q46="Impacto",($M$45-($M$45*T46))))</f>
        <v>0</v>
      </c>
      <c r="AE46" s="304"/>
      <c r="AF46" s="304"/>
      <c r="AG46" s="302"/>
      <c r="AH46" s="302"/>
      <c r="AI46" s="305"/>
      <c r="AJ46" s="305"/>
      <c r="AK46" s="305"/>
      <c r="AL46" s="305"/>
      <c r="AM46" s="305"/>
      <c r="AN46" s="302"/>
    </row>
    <row r="47" spans="1:40" ht="19.5" hidden="1" customHeight="1" x14ac:dyDescent="0.2">
      <c r="A47" s="302"/>
      <c r="B47" s="302"/>
      <c r="C47" s="302"/>
      <c r="D47" s="308"/>
      <c r="E47" s="302"/>
      <c r="F47" s="302"/>
      <c r="G47" s="302"/>
      <c r="H47" s="302"/>
      <c r="I47" s="302"/>
      <c r="J47" s="304"/>
      <c r="K47" s="302"/>
      <c r="L47" s="303"/>
      <c r="M47" s="303"/>
      <c r="N47" s="302"/>
      <c r="O47" s="228">
        <v>3</v>
      </c>
      <c r="P47" s="236"/>
      <c r="Q47" s="228" t="b">
        <f t="shared" si="2"/>
        <v>0</v>
      </c>
      <c r="R47" s="228"/>
      <c r="S47" s="228"/>
      <c r="T47" s="229" t="e">
        <f>VLOOKUP(R47&amp;S47,Hoja1!$Q$4:$R$9,2,0)</f>
        <v>#N/A</v>
      </c>
      <c r="U47" s="228"/>
      <c r="V47" s="228"/>
      <c r="W47" s="228"/>
      <c r="X47" s="229" t="b">
        <f>IF(Q47="Probabilidad",($J$45*T47),IF(Q47="Impacto"," "))</f>
        <v>0</v>
      </c>
      <c r="Y47" s="229" t="b">
        <f>IF(Z47&lt;=20%,'Tabla probabilidad'!$B$5,IF(Z47&lt;=40%,'Tabla probabilidad'!$B$6,IF(Z47&lt;=60%,'Tabla probabilidad'!$B$7,IF(Z47&lt;=80%,'Tabla probabilidad'!$B$8,IF(Z47&lt;=100%,'Tabla probabilidad'!$B$9)))))</f>
        <v>0</v>
      </c>
      <c r="Z47" s="229" t="b">
        <f>IF(R47="Preventivo",(J45-(J45*T47)),IF(R47="Detectivo",(J45-(J45*T47)),IF(R47="Correctivo",(J45))))</f>
        <v>0</v>
      </c>
      <c r="AA47" s="304"/>
      <c r="AB47" s="304"/>
      <c r="AC47" s="229" t="b">
        <f t="shared" si="3"/>
        <v>0</v>
      </c>
      <c r="AD47" s="229" t="b">
        <f>IF(Q47="Probabilidad",(($M$45-0)),IF(Q47="Impacto",($M$45-($M$45*T47))))</f>
        <v>0</v>
      </c>
      <c r="AE47" s="304"/>
      <c r="AF47" s="304"/>
      <c r="AG47" s="302"/>
      <c r="AH47" s="302"/>
      <c r="AI47" s="305"/>
      <c r="AJ47" s="305"/>
      <c r="AK47" s="305"/>
      <c r="AL47" s="305"/>
      <c r="AM47" s="305"/>
      <c r="AN47" s="302"/>
    </row>
    <row r="48" spans="1:40" ht="19.5" hidden="1" customHeight="1" x14ac:dyDescent="0.2">
      <c r="A48" s="302"/>
      <c r="B48" s="302"/>
      <c r="C48" s="302"/>
      <c r="D48" s="308"/>
      <c r="E48" s="302"/>
      <c r="F48" s="302"/>
      <c r="G48" s="302"/>
      <c r="H48" s="302"/>
      <c r="I48" s="302"/>
      <c r="J48" s="304"/>
      <c r="K48" s="302"/>
      <c r="L48" s="303"/>
      <c r="M48" s="303"/>
      <c r="N48" s="302"/>
      <c r="O48" s="228">
        <v>4</v>
      </c>
      <c r="P48" s="236"/>
      <c r="Q48" s="228" t="b">
        <f t="shared" si="2"/>
        <v>0</v>
      </c>
      <c r="R48" s="228"/>
      <c r="S48" s="228"/>
      <c r="T48" s="229" t="e">
        <f>VLOOKUP(R48&amp;S48,Hoja1!$Q$4:$R$9,2,0)</f>
        <v>#N/A</v>
      </c>
      <c r="U48" s="228"/>
      <c r="V48" s="228"/>
      <c r="W48" s="228"/>
      <c r="X48" s="229" t="b">
        <f>IF(Q48="Probabilidad",($J$45*T48),IF(Q48="Impacto"," "))</f>
        <v>0</v>
      </c>
      <c r="Y48" s="229" t="b">
        <f>IF(Z48&lt;=20%,'Tabla probabilidad'!$B$5,IF(Z48&lt;=40%,'Tabla probabilidad'!$B$6,IF(Z48&lt;=60%,'Tabla probabilidad'!$B$7,IF(Z48&lt;=80%,'Tabla probabilidad'!$B$8,IF(Z48&lt;=100%,'Tabla probabilidad'!$B$9)))))</f>
        <v>0</v>
      </c>
      <c r="Z48" s="229" t="b">
        <f>IF(R48="Preventivo",(J45-(J45*T48)),IF(R48="Detectivo",(J45-(J45*T48)),IF(R48="Correctivo",(J45))))</f>
        <v>0</v>
      </c>
      <c r="AA48" s="304"/>
      <c r="AB48" s="304"/>
      <c r="AC48" s="229" t="b">
        <f t="shared" si="3"/>
        <v>0</v>
      </c>
      <c r="AD48" s="229" t="b">
        <f>IF(Q48="Probabilidad",(($M$45-0)),IF(Q48="Impacto",($M$45-($M$45*T48))))</f>
        <v>0</v>
      </c>
      <c r="AE48" s="304"/>
      <c r="AF48" s="304"/>
      <c r="AG48" s="302"/>
      <c r="AH48" s="302"/>
      <c r="AI48" s="305"/>
      <c r="AJ48" s="305"/>
      <c r="AK48" s="305"/>
      <c r="AL48" s="305"/>
      <c r="AM48" s="305"/>
      <c r="AN48" s="302"/>
    </row>
    <row r="49" spans="1:40" ht="19.5" hidden="1" customHeight="1" x14ac:dyDescent="0.2">
      <c r="A49" s="302"/>
      <c r="B49" s="302"/>
      <c r="C49" s="302"/>
      <c r="D49" s="308"/>
      <c r="E49" s="302"/>
      <c r="F49" s="302"/>
      <c r="G49" s="302"/>
      <c r="H49" s="302"/>
      <c r="I49" s="302"/>
      <c r="J49" s="304"/>
      <c r="K49" s="302"/>
      <c r="L49" s="303"/>
      <c r="M49" s="303"/>
      <c r="N49" s="302"/>
      <c r="O49" s="228">
        <v>5</v>
      </c>
      <c r="P49" s="236"/>
      <c r="Q49" s="228" t="b">
        <f t="shared" si="2"/>
        <v>0</v>
      </c>
      <c r="R49" s="228"/>
      <c r="S49" s="228"/>
      <c r="T49" s="229" t="e">
        <f>VLOOKUP(R49&amp;S49,Hoja1!$Q$4:$R$9,2,0)</f>
        <v>#N/A</v>
      </c>
      <c r="U49" s="228"/>
      <c r="V49" s="228"/>
      <c r="W49" s="228"/>
      <c r="X49" s="229" t="b">
        <f>IF(Q49="Probabilidad",($J$45*T49),IF(Q49="Impacto"," "))</f>
        <v>0</v>
      </c>
      <c r="Y49" s="229" t="b">
        <f>IF(Z49&lt;=20%,'Tabla probabilidad'!$B$5,IF(Z49&lt;=40%,'Tabla probabilidad'!$B$6,IF(Z49&lt;=60%,'Tabla probabilidad'!$B$7,IF(Z49&lt;=80%,'Tabla probabilidad'!$B$8,IF(Z49&lt;=100%,'Tabla probabilidad'!$B$9)))))</f>
        <v>0</v>
      </c>
      <c r="Z49" s="229" t="b">
        <f>IF(R49="Preventivo",(J45-(J45*T49)),IF(R49="Detectivo",(J45-(J45*T49)),IF(R49="Correctivo",(J45))))</f>
        <v>0</v>
      </c>
      <c r="AA49" s="304"/>
      <c r="AB49" s="304"/>
      <c r="AC49" s="229" t="b">
        <f t="shared" si="3"/>
        <v>0</v>
      </c>
      <c r="AD49" s="229" t="b">
        <f>IF(Q49="Probabilidad",(($M$45-0)),IF(Q49="Impacto",($M$45-($M$45*T49))))</f>
        <v>0</v>
      </c>
      <c r="AE49" s="304"/>
      <c r="AF49" s="304"/>
      <c r="AG49" s="302"/>
      <c r="AH49" s="302"/>
      <c r="AI49" s="305"/>
      <c r="AJ49" s="305"/>
      <c r="AK49" s="305"/>
      <c r="AL49" s="305"/>
      <c r="AM49" s="305"/>
      <c r="AN49" s="302"/>
    </row>
    <row r="50" spans="1:40" ht="33.75" customHeight="1" x14ac:dyDescent="0.2">
      <c r="A50" s="302">
        <v>9</v>
      </c>
      <c r="B50" s="302" t="s">
        <v>267</v>
      </c>
      <c r="C50" s="302" t="s">
        <v>175</v>
      </c>
      <c r="D50" s="308" t="s">
        <v>268</v>
      </c>
      <c r="E50" s="302" t="s">
        <v>269</v>
      </c>
      <c r="F50" s="302" t="s">
        <v>270</v>
      </c>
      <c r="G50" s="302" t="s">
        <v>256</v>
      </c>
      <c r="H50" s="302">
        <v>90</v>
      </c>
      <c r="I50" s="302" t="str">
        <f>IF(H50&lt;=2,'Tabla probabilidad'!$B$5,IF(H50&lt;=24,'Tabla probabilidad'!$B$6,IF(H50&lt;=500,'Tabla probabilidad'!$B$7,IF(H50&lt;=5000,'Tabla probabilidad'!$B$8,IF(H50&gt;5000,'Tabla probabilidad'!$B$9)))))</f>
        <v>Media</v>
      </c>
      <c r="J50" s="304">
        <f>IF(H50&lt;=2,'Tabla probabilidad'!$D$5,IF(H50&lt;=24,'Tabla probabilidad'!$D$6,IF(H50&lt;=500,'Tabla probabilidad'!$D$7,IF(H50&lt;=5000,'Tabla probabilidad'!$D$8,IF(H50&gt;5000,'Tabla probabilidad'!$D$9)))))</f>
        <v>0.6</v>
      </c>
      <c r="K50" s="302" t="s">
        <v>271</v>
      </c>
      <c r="L50" s="302" t="str">
        <f>IF(K50="El riesgo afecta la imagen de alguna área de la organización","Leve",IF(K50="El riesgo afecta la imagen de la entidad internamente, de conocimiento general, nivel interno, alta dirección, contratista y/o de provedores","Menor",IF(K50="El riesgo afecta la imagen de la entidad con algunos usuarios de relevancia frente al logro de los objetivos","Moderado",IF(K50="El riesgo afecta la imagen de de la entidad con efecto publicitario sostenido a nivel del sector justicia","Mayor",IF(K50="El riesgo afecta la imagen de la entidad a nivel nacional, con efecto publicitarios sostenible a nivel país","Catastrófico",IF(K50="Impacto que afecte la ejecución presupuestal en un valor ≥0,5%.","Leve",IF(K50="Impacto que afecte la ejecución presupuestal en un valor ≥1%.","Menor",IF(K50="Impacto que afecte la ejecución presupuestal en un valor ≥5%.","Moderado",IF(K50="Impacto que afecte la ejecución presupuestal en un valor ≥20%.","Mayor",IF(K50="Impacto que afecte la ejecución presupuestal en un valor ≥50%.","Catastrófico",IF(K50="Incumplimiento máximo del 5% de la meta planeada","Leve",IF(K50="Incumplimiento máximo del 15% de la meta planeada","Menor",IF(K50="Incumplimiento máximo del 20% de la meta planeada","Moderado",IF(K50="Incumplimiento máximo del 50% de la meta planeada","Mayor",IF(K50="Incumplimiento máximo del 80% de la meta planeada","Catastrófico",IF(K50="Cualquier afectación a la violacion de los derechos de los ciudadanos se considera con consecuencias altas","Mayor",IF(K50="Cualquier afectación a la violacion de los derechos de los ciudadanos se considera con consecuencias desastrosas","Catastrófico",IF(K50="Afecta la Prestación del Servicio de Administración de Justicia en 5%","Leve",IF(K50="Afecta la Prestación del Servicio de Administración de Justicia en 10%","Menor",IF(K50="Afecta la Prestación del Servicio de Administración de Justicia en 15%","Moderado",IF(K50="Afecta la Prestación del Servicio de Administración de Justicia en 20%","Mayor",IF(K50="Afecta la Prestación del Servicio de Administración de Justicia en más del 50%","Catastrófico",IF(K50="Cualquier acto indebido de los servidores judiciales genera altas consecuencias para la entidad","Mayor",IF(K50="Cualquier acto indebido de los servidores judiciales genera consecuencias desastrosas para la entidad","Catastrófico",IF(K50="Si el hecho llegara a presentarse, tendría consecuencias o efectos mínimos sobre la entidad","Leve",IF(K50="Si el hecho llegara a presentarse, tendría bajo impacto o efecto sobre la entidad","Menor",IF(K50="Si el hecho llegara a presentarse, tendría medianas consecuencias o efectos sobre la entidad","Moderado",IF(K50="Si el hecho llegara a presentarse, tendría altas consecuencias o efectos sobre la entidad","Mayor",IF(K50="Si el hecho llegara a presentarse, tendría desastrosas consecuencias o efectos sobre la entidad","Catastrófico")))))))))))))))))))))))))))))</f>
        <v>Catastrófico</v>
      </c>
      <c r="M50" s="302" t="str">
        <f>IF(K50="El riesgo afecta la imagen de alguna área de la organización","20%",IF(K50="El riesgo afecta la imagen de la entidad internamente, de conocimiento general, nivel interno, alta dirección, contratista y/o de provedores","40%",IF(K50="El riesgo afecta la imagen de la entidad con algunos usuarios de relevancia frente al logro de los objetivos","60%",IF(K50="El riesgo afecta la imagen de de la entidad con efecto publicitario sostenido a nivel del sector justicia","80%",IF(K50="El riesgo afecta la imagen de la entidad a nivel nacional, con efecto publicitarios sostenible a nivel país","100%",IF(K50="Impacto que afecte la ejecución presupuestal en un valor ≥0,5%.","20%",IF(K50="Impacto que afecte la ejecución presupuestal en un valor ≥1%.","40%",IF(K50="Impacto que afecte la ejecución presupuestal en un valor ≥5%.","60%",IF(K50="Impacto que afecte la ejecución presupuestal en un valor ≥20%.","80%",IF(K50="Impacto que afecte la ejecución presupuestal en un valor ≥50%.","100%",IF(K50="Incumplimiento máximo del 5% de la meta planeada","20%",IF(K50="Incumplimiento máximo del 15% de la meta planeada","40%",IF(K50="Incumplimiento máximo del 20% de la meta planeada","60%",IF(K50="Incumplimiento máximo del 50% de la meta planeada","80%",IF(K50="Incumplimiento máximo del 80% de la meta planeada","100%",IF(K50="Cualquier afectación a la violacion de los derechos de los ciudadanos se considera con consecuencias altas","80%",IF(K50="Cualquier afectación a la violacion de los derechos de los ciudadanos se considera con consecuencias desastrosas","100%",IF(K50="Afecta la Prestación del Servicio de Administración de Justicia en 5%","20%",IF(K50="Afecta la Prestación del Servicio de Administración de Justicia en 10%","40%",IF(K50="Afecta la Prestación del Servicio de Administración de Justicia en 15%","60%",IF(K50="Afecta la Prestación del Servicio de Administración de Justicia en 20%","80%",IF(K50="Afecta la Prestación del Servicio de Administración de Justicia en más del 50%","100%",IF(K50="Cualquier acto indebido de los servidores judiciales genera altas consecuencias para la entidad","80%",IF(K50="Cualquier acto indebido de los servidores judiciales genera consecuencias desastrosas para la entidad","100%",IF(K50="Si el hecho llegara a presentarse, tendría consecuencias o efectos mínimos sobre la entidad","20%",IF(K50="Si el hecho llegara a presentarse, tendría bajo impacto o efecto sobre la entidad","40%",IF(K50="Si el hecho llegara a presentarse, tendría medianas consecuencias o efectos sobre la entidad","60%",IF(K50="Si el hecho llegara a presentarse, tendría altas consecuencias o efectos sobre la entidad","80%",IF(K50="Si el hecho llegara a presentarse, tendría desastrosas consecuencias o efectos sobre la entidad","100%")))))))))))))))))))))))))))))</f>
        <v>100%</v>
      </c>
      <c r="N50" s="302" t="str">
        <f>VLOOKUP((I50&amp;L50),Hoja1!$B$4:$C$28,2,0)</f>
        <v>Extremo</v>
      </c>
      <c r="O50" s="228">
        <v>1</v>
      </c>
      <c r="P50" s="236" t="s">
        <v>272</v>
      </c>
      <c r="Q50" s="228" t="str">
        <f t="shared" si="2"/>
        <v>Probabilidad</v>
      </c>
      <c r="R50" s="228" t="s">
        <v>192</v>
      </c>
      <c r="S50" s="228" t="s">
        <v>183</v>
      </c>
      <c r="T50" s="229">
        <f>VLOOKUP(R50&amp;S50,Hoja1!$Q$4:$R$9,2,0)</f>
        <v>0.45</v>
      </c>
      <c r="U50" s="228" t="s">
        <v>184</v>
      </c>
      <c r="V50" s="228" t="s">
        <v>190</v>
      </c>
      <c r="W50" s="228" t="s">
        <v>186</v>
      </c>
      <c r="X50" s="229">
        <f>IF(Q50="Probabilidad",($J$50*T50),IF(Q50="Impacto"," "))</f>
        <v>0.27</v>
      </c>
      <c r="Y50" s="229" t="str">
        <f>IF(Z50&lt;=20%,'Tabla probabilidad'!$B$5,IF(Z50&lt;=40%,'Tabla probabilidad'!$B$6,IF(Z50&lt;=60%,'Tabla probabilidad'!$B$7,IF(Z50&lt;=80%,'Tabla probabilidad'!$B$8,IF(Z50&lt;=100%,'Tabla probabilidad'!$B$9)))))</f>
        <v>Baja</v>
      </c>
      <c r="Z50" s="229">
        <f>IF(R50="Preventivo",(J50-(J50*T50)),IF(R50="Detectivo",(J50-(J50*T50)),IF(R50="Correctivo",(J50))))</f>
        <v>0.32999999999999996</v>
      </c>
      <c r="AA50" s="304" t="str">
        <f>IF(AB50&lt;=20%,'Tabla probabilidad'!$B$5,IF(AB50&lt;=40%,'Tabla probabilidad'!$B$6,IF(AB50&lt;=60%,'Tabla probabilidad'!$B$7,IF(AB50&lt;=80%,'Tabla probabilidad'!$B$8,IF(AB50&lt;=100%,'Tabla probabilidad'!$B$9)))))</f>
        <v>Baja</v>
      </c>
      <c r="AB50" s="304">
        <f>AVERAGE(Z50:Z54)</f>
        <v>0.32999999999999996</v>
      </c>
      <c r="AC50" s="229" t="str">
        <f t="shared" si="3"/>
        <v>Catastrófico</v>
      </c>
      <c r="AD50" s="229">
        <f>IF(Q50="Probabilidad",(($M$50-0)),IF(Q50="Impacto",($M$50-($M$50*T50))))</f>
        <v>1</v>
      </c>
      <c r="AE50" s="304" t="str">
        <f>IF(AF50&lt;=20%,"Leve",IF(AF50&lt;=40%,"Menor",IF(AF50&lt;=60%,"Moderado",IF(AF50&lt;=80%,"Mayor",IF(AF50&lt;=100%,"Catastrófico")))))</f>
        <v>Catastrófico</v>
      </c>
      <c r="AF50" s="304">
        <f>AVERAGE(AD50:AD54)</f>
        <v>1</v>
      </c>
      <c r="AG50" s="302" t="str">
        <f>VLOOKUP(AA50&amp;AE50,Hoja1!$B$4:$C$28,2,0)</f>
        <v>Extremo</v>
      </c>
      <c r="AH50" s="302" t="s">
        <v>273</v>
      </c>
      <c r="AI50" s="305"/>
      <c r="AJ50" s="305"/>
      <c r="AK50" s="305"/>
      <c r="AL50" s="305"/>
      <c r="AM50" s="305"/>
      <c r="AN50" s="302"/>
    </row>
    <row r="51" spans="1:40" ht="33.75" customHeight="1" x14ac:dyDescent="0.2">
      <c r="A51" s="302"/>
      <c r="B51" s="302"/>
      <c r="C51" s="302"/>
      <c r="D51" s="308"/>
      <c r="E51" s="302"/>
      <c r="F51" s="302"/>
      <c r="G51" s="302"/>
      <c r="H51" s="302"/>
      <c r="I51" s="302"/>
      <c r="J51" s="304"/>
      <c r="K51" s="302"/>
      <c r="L51" s="303"/>
      <c r="M51" s="303"/>
      <c r="N51" s="302"/>
      <c r="O51" s="228">
        <v>2</v>
      </c>
      <c r="P51" s="236" t="s">
        <v>274</v>
      </c>
      <c r="Q51" s="228" t="str">
        <f t="shared" si="2"/>
        <v>Probabilidad</v>
      </c>
      <c r="R51" s="228" t="s">
        <v>192</v>
      </c>
      <c r="S51" s="228" t="s">
        <v>183</v>
      </c>
      <c r="T51" s="229">
        <f>VLOOKUP(R51&amp;S51,Hoja1!$Q$4:$R$9,2,0)</f>
        <v>0.45</v>
      </c>
      <c r="U51" s="228" t="s">
        <v>211</v>
      </c>
      <c r="V51" s="228" t="s">
        <v>190</v>
      </c>
      <c r="W51" s="228" t="s">
        <v>186</v>
      </c>
      <c r="X51" s="229">
        <f>IF(Q51="Probabilidad",($J$50*T51),IF(Q51="Impacto"," "))</f>
        <v>0.27</v>
      </c>
      <c r="Y51" s="229" t="str">
        <f>IF(Z51&lt;=20%,'Tabla probabilidad'!$B$5,IF(Z51&lt;=40%,'Tabla probabilidad'!$B$6,IF(Z51&lt;=60%,'Tabla probabilidad'!$B$7,IF(Z51&lt;=80%,'Tabla probabilidad'!$B$8,IF(Z51&lt;=100%,'Tabla probabilidad'!$B$9)))))</f>
        <v>Baja</v>
      </c>
      <c r="Z51" s="229">
        <f>IF(R51="Preventivo",(J50-(J50*T51)),IF(R51="Detectivo",(J50-(J50*T51)),IF(R51="Correctivo",(J50))))</f>
        <v>0.32999999999999996</v>
      </c>
      <c r="AA51" s="304"/>
      <c r="AB51" s="304"/>
      <c r="AC51" s="229" t="str">
        <f t="shared" si="3"/>
        <v>Catastrófico</v>
      </c>
      <c r="AD51" s="229">
        <f>IF(Q51="Probabilidad",(($M$50-0)),IF(Q51="Impacto",($M$50-($M$50*T51))))</f>
        <v>1</v>
      </c>
      <c r="AE51" s="304"/>
      <c r="AF51" s="304"/>
      <c r="AG51" s="302"/>
      <c r="AH51" s="302"/>
      <c r="AI51" s="305"/>
      <c r="AJ51" s="305"/>
      <c r="AK51" s="305"/>
      <c r="AL51" s="305"/>
      <c r="AM51" s="305"/>
      <c r="AN51" s="302"/>
    </row>
    <row r="52" spans="1:40" ht="33.75" customHeight="1" x14ac:dyDescent="0.2">
      <c r="A52" s="302"/>
      <c r="B52" s="302"/>
      <c r="C52" s="302"/>
      <c r="D52" s="308"/>
      <c r="E52" s="302"/>
      <c r="F52" s="302"/>
      <c r="G52" s="302"/>
      <c r="H52" s="302"/>
      <c r="I52" s="302"/>
      <c r="J52" s="304"/>
      <c r="K52" s="302"/>
      <c r="L52" s="303"/>
      <c r="M52" s="303"/>
      <c r="N52" s="302"/>
      <c r="O52" s="228">
        <v>3</v>
      </c>
      <c r="P52" s="236" t="s">
        <v>275</v>
      </c>
      <c r="Q52" s="228" t="str">
        <f t="shared" si="2"/>
        <v>Probabilidad</v>
      </c>
      <c r="R52" s="228" t="s">
        <v>192</v>
      </c>
      <c r="S52" s="228" t="s">
        <v>183</v>
      </c>
      <c r="T52" s="229">
        <f>VLOOKUP(R52&amp;S52,Hoja1!$Q$4:$R$9,2,0)</f>
        <v>0.45</v>
      </c>
      <c r="U52" s="228" t="s">
        <v>184</v>
      </c>
      <c r="V52" s="228" t="s">
        <v>190</v>
      </c>
      <c r="W52" s="228" t="s">
        <v>186</v>
      </c>
      <c r="X52" s="229">
        <f>IF(Q52="Probabilidad",($J$50*T52),IF(Q52="Impacto"," "))</f>
        <v>0.27</v>
      </c>
      <c r="Y52" s="229" t="str">
        <f>IF(Z52&lt;=20%,'Tabla probabilidad'!$B$5,IF(Z52&lt;=40%,'Tabla probabilidad'!$B$6,IF(Z52&lt;=60%,'Tabla probabilidad'!$B$7,IF(Z52&lt;=80%,'Tabla probabilidad'!$B$8,IF(Z52&lt;=100%,'Tabla probabilidad'!$B$9)))))</f>
        <v>Baja</v>
      </c>
      <c r="Z52" s="229">
        <f>IF(R52="Preventivo",(J50-(J50*T52)),IF(R52="Detectivo",(J50-(J50*T52)),IF(R52="Correctivo",(J50))))</f>
        <v>0.32999999999999996</v>
      </c>
      <c r="AA52" s="304"/>
      <c r="AB52" s="304"/>
      <c r="AC52" s="229" t="str">
        <f t="shared" si="3"/>
        <v>Catastrófico</v>
      </c>
      <c r="AD52" s="229">
        <f>IF(Q52="Probabilidad",(($M$50-0)),IF(Q52="Impacto",($M$50-($M$50*T52))))</f>
        <v>1</v>
      </c>
      <c r="AE52" s="304"/>
      <c r="AF52" s="304"/>
      <c r="AG52" s="302"/>
      <c r="AH52" s="302"/>
      <c r="AI52" s="305"/>
      <c r="AJ52" s="305"/>
      <c r="AK52" s="305"/>
      <c r="AL52" s="305"/>
      <c r="AM52" s="305"/>
      <c r="AN52" s="302"/>
    </row>
    <row r="53" spans="1:40" ht="18" hidden="1" customHeight="1" x14ac:dyDescent="0.2">
      <c r="A53" s="302"/>
      <c r="B53" s="302"/>
      <c r="C53" s="302"/>
      <c r="D53" s="308"/>
      <c r="E53" s="302"/>
      <c r="F53" s="302"/>
      <c r="G53" s="302"/>
      <c r="H53" s="302"/>
      <c r="I53" s="302"/>
      <c r="J53" s="304"/>
      <c r="K53" s="302"/>
      <c r="L53" s="303"/>
      <c r="M53" s="303"/>
      <c r="N53" s="302"/>
      <c r="O53" s="228">
        <v>4</v>
      </c>
      <c r="P53" s="236"/>
      <c r="Q53" s="228" t="b">
        <f t="shared" si="2"/>
        <v>0</v>
      </c>
      <c r="R53" s="228"/>
      <c r="S53" s="228"/>
      <c r="T53" s="229" t="e">
        <f>VLOOKUP(R53&amp;S53,Hoja1!$Q$4:$R$9,2,0)</f>
        <v>#N/A</v>
      </c>
      <c r="U53" s="228"/>
      <c r="V53" s="228"/>
      <c r="W53" s="228"/>
      <c r="X53" s="229" t="b">
        <f>IF(Q53="Probabilidad",($J$50*T53),IF(Q53="Impacto"," "))</f>
        <v>0</v>
      </c>
      <c r="Y53" s="229" t="b">
        <f>IF(Z53&lt;=20%,'Tabla probabilidad'!$B$5,IF(Z53&lt;=40%,'Tabla probabilidad'!$B$6,IF(Z53&lt;=60%,'Tabla probabilidad'!$B$7,IF(Z53&lt;=80%,'Tabla probabilidad'!$B$8,IF(Z53&lt;=100%,'Tabla probabilidad'!$B$9)))))</f>
        <v>0</v>
      </c>
      <c r="Z53" s="229" t="b">
        <f>IF(R53="Preventivo",(J50-(J50*T53)),IF(R53="Detectivo",(J50-(J50*T53)),IF(R53="Correctivo",(J50))))</f>
        <v>0</v>
      </c>
      <c r="AA53" s="304"/>
      <c r="AB53" s="304"/>
      <c r="AC53" s="229" t="b">
        <f t="shared" si="3"/>
        <v>0</v>
      </c>
      <c r="AD53" s="229" t="b">
        <f>IF(Q53="Probabilidad",(($M$50-0)),IF(Q53="Impacto",($M$50-($M$50*T53))))</f>
        <v>0</v>
      </c>
      <c r="AE53" s="304"/>
      <c r="AF53" s="304"/>
      <c r="AG53" s="302"/>
      <c r="AH53" s="302"/>
      <c r="AI53" s="305"/>
      <c r="AJ53" s="305"/>
      <c r="AK53" s="305"/>
      <c r="AL53" s="305"/>
      <c r="AM53" s="305"/>
      <c r="AN53" s="302"/>
    </row>
    <row r="54" spans="1:40" ht="18" hidden="1" customHeight="1" x14ac:dyDescent="0.2">
      <c r="A54" s="302"/>
      <c r="B54" s="302"/>
      <c r="C54" s="302"/>
      <c r="D54" s="308"/>
      <c r="E54" s="302"/>
      <c r="F54" s="302"/>
      <c r="G54" s="302"/>
      <c r="H54" s="302"/>
      <c r="I54" s="302"/>
      <c r="J54" s="304"/>
      <c r="K54" s="302"/>
      <c r="L54" s="303"/>
      <c r="M54" s="303"/>
      <c r="N54" s="302"/>
      <c r="O54" s="228">
        <v>5</v>
      </c>
      <c r="P54" s="236"/>
      <c r="Q54" s="228" t="b">
        <f t="shared" si="2"/>
        <v>0</v>
      </c>
      <c r="R54" s="228"/>
      <c r="S54" s="228"/>
      <c r="T54" s="229" t="e">
        <f>VLOOKUP(R54&amp;S54,Hoja1!$Q$4:$R$9,2,0)</f>
        <v>#N/A</v>
      </c>
      <c r="U54" s="228"/>
      <c r="V54" s="228"/>
      <c r="W54" s="228"/>
      <c r="X54" s="229" t="b">
        <f>IF(Q54="Probabilidad",($J$35*T54),IF(Q54="Impacto"," "))</f>
        <v>0</v>
      </c>
      <c r="Y54" s="229" t="b">
        <f>IF(Z54&lt;=20%,'Tabla probabilidad'!$B$5,IF(Z54&lt;=40%,'Tabla probabilidad'!$B$6,IF(Z54&lt;=60%,'Tabla probabilidad'!$B$7,IF(Z54&lt;=80%,'Tabla probabilidad'!$B$8,IF(Z54&lt;=100%,'Tabla probabilidad'!$B$9)))))</f>
        <v>0</v>
      </c>
      <c r="Z54" s="229" t="b">
        <f>IF(R54="Preventivo",(J50-(J50*T54)),IF(R54="Detectivo",(J50-(J50*T54)),IF(R54="Correctivo",(J50))))</f>
        <v>0</v>
      </c>
      <c r="AA54" s="304"/>
      <c r="AB54" s="304"/>
      <c r="AC54" s="229" t="b">
        <f t="shared" si="3"/>
        <v>0</v>
      </c>
      <c r="AD54" s="229" t="b">
        <f>IF(Q54="Probabilidad",(($M$50-0)),IF(Q54="Impacto",($M$50-($M$50*T54))))</f>
        <v>0</v>
      </c>
      <c r="AE54" s="304"/>
      <c r="AF54" s="304"/>
      <c r="AG54" s="302"/>
      <c r="AH54" s="302"/>
      <c r="AI54" s="305"/>
      <c r="AJ54" s="305"/>
      <c r="AK54" s="305"/>
      <c r="AL54" s="305"/>
      <c r="AM54" s="305"/>
      <c r="AN54" s="302"/>
    </row>
    <row r="55" spans="1:40" ht="24.75" customHeight="1" x14ac:dyDescent="0.2">
      <c r="A55" s="526">
        <v>10</v>
      </c>
      <c r="B55" s="526" t="s">
        <v>276</v>
      </c>
      <c r="C55" s="302" t="s">
        <v>175</v>
      </c>
      <c r="D55" s="308" t="s">
        <v>532</v>
      </c>
      <c r="E55" s="302" t="s">
        <v>533</v>
      </c>
      <c r="F55" s="302" t="s">
        <v>534</v>
      </c>
      <c r="G55" s="302" t="s">
        <v>256</v>
      </c>
      <c r="H55" s="302">
        <v>400</v>
      </c>
      <c r="I55" s="302" t="str">
        <f>IF(H55&lt;=2,'[3]Tabla probabilidad'!$B$5,IF(H55&lt;=24,'[3]Tabla probabilidad'!$B$6,IF(H55&lt;=500,'[3]Tabla probabilidad'!$B$7,IF(H55&lt;=5000,'[3]Tabla probabilidad'!$B$8,IF(H55&gt;5000,'[3]Tabla probabilidad'!$B$9)))))</f>
        <v>Media</v>
      </c>
      <c r="J55" s="304">
        <f>IF(H55&lt;=2,'[3]Tabla probabilidad'!$D$5,IF(H55&lt;=24,'[3]Tabla probabilidad'!$D$6,IF(H55&lt;=500,'[3]Tabla probabilidad'!$D$7,IF(H55&lt;=5000,'[3]Tabla probabilidad'!$D$8,IF(H55&gt;5000,'[3]Tabla probabilidad'!$D$9)))))</f>
        <v>0.6</v>
      </c>
      <c r="K55" s="302" t="s">
        <v>368</v>
      </c>
      <c r="L55" s="302" t="str">
        <f>IF(K55="El riesgo afecta la imagen de alguna área de la organización","Leve",IF(K55="El riesgo afecta la imagen de la entidad internamente, de conocimiento general, nivel interno, alta dirección, contratista y/o de provedores","Menor",IF(K55="El riesgo afecta la imagen de la entidad con algunos usuarios de relevancia frente al logro de los objetivos","Moderado",IF(K55="El riesgo afecta la imagen de de la entidad con efecto publicitario sostenido a nivel del sector justicia","Mayor",IF(K55="El riesgo afecta la imagen de la entidad a nivel nacional, con efecto publicitarios sostenible a nivel país","Catastrófico",IF(K55="Impacto que afecte la ejecución presupuestal en un valor ≥0,5%.","Leve",IF(K55="Impacto que afecte la ejecución presupuestal en un valor ≥1%.","Menor",IF(K55="Impacto que afecte la ejecución presupuestal en un valor ≥5%.","Moderado",IF(K55="Impacto que afecte la ejecución presupuestal en un valor ≥20%.","Mayor",IF(K55="Impacto que afecte la ejecución presupuestal en un valor ≥50%.","Catastrófico",IF(K55="Incumplimiento máximo del 5% de la meta planeada","Leve",IF(K55="Incumplimiento máximo del 15% de la meta planeada","Menor",IF(K55="Incumplimiento máximo del 20% de la meta planeada","Moderado",IF(K55="Incumplimiento máximo del 50% de la meta planeada","Mayor",IF(K55="Incumplimiento máximo del 80% de la meta planeada","Catastrófico",IF(K55="Cualquier afectación a la violacion de los derechos de los ciudadanos se considera con consecuencias altas","Mayor",IF(K55="Cualquier afectación a la violacion de los derechos de los ciudadanos se considera con consecuencias desastrosas","Catastrófico",IF(K55="Afecta la Prestación del Servicio de Administración de Justicia en 5%","Leve",IF(K55="Afecta la Prestación del Servicio de Administración de Justicia en 10%","Menor",IF(K55="Afecta la Prestación del Servicio de Administración de Justicia en 15%","Moderado",IF(K55="Afecta la Prestación del Servicio de Administración de Justicia en 20%","Mayor",IF(K55="Afecta la Prestación del Servicio de Administración de Justicia en más del 50%","Catastrófico",IF(K55="Cualquier acto indebido de los servidores judiciales genera altas consecuencias para la entidad","Mayor",IF(K55="Cualquier acto indebido de los servidores judiciales genera consecuencias desastrosas para la entidad","Catastrófico",IF(K55="Si el hecho llegara a presentarse, tendría consecuencias o efectos mínimos sobre la entidad","Leve",IF(K55="Si el hecho llegara a presentarse, tendría bajo impacto o efecto sobre la entidad","Menor",IF(K55="Si el hecho llegara a presentarse, tendría medianas consecuencias o efectos sobre la entidad","Moderado",IF(K55="Si el hecho llegara a presentarse, tendría altas consecuencias o efectos sobre la entidad","Mayor",IF(K55="Si el hecho llegara a presentarse, tendría desastrosas consecuencias o efectos sobre la entidad","Catastrófico")))))))))))))))))))))))))))))</f>
        <v>Leve</v>
      </c>
      <c r="M55" s="302" t="str">
        <f>IF(K55="El riesgo afecta la imagen de alguna área de la organización","20%",IF(K55="El riesgo afecta la imagen de la entidad internamente, de conocimiento general, nivel interno, alta dirección, contratista y/o de provedores","40%",IF(K55="El riesgo afecta la imagen de la entidad con algunos usuarios de relevancia frente al logro de los objetivos","60%",IF(K55="El riesgo afecta la imagen de de la entidad con efecto publicitario sostenido a nivel del sector justicia","80%",IF(K55="El riesgo afecta la imagen de la entidad a nivel nacional, con efecto publicitarios sostenible a nivel país","100%",IF(K55="Impacto que afecte la ejecución presupuestal en un valor ≥0,5%.","20%",IF(K55="Impacto que afecte la ejecución presupuestal en un valor ≥1%.","40%",IF(K55="Impacto que afecte la ejecución presupuestal en un valor ≥5%.","60%",IF(K55="Impacto que afecte la ejecución presupuestal en un valor ≥20%.","80%",IF(K55="Impacto que afecte la ejecución presupuestal en un valor ≥50%.","100%",IF(K55="Incumplimiento máximo del 5% de la meta planeada","20%",IF(K55="Incumplimiento máximo del 15% de la meta planeada","40%",IF(K55="Incumplimiento máximo del 20% de la meta planeada","60%",IF(K55="Incumplimiento máximo del 50% de la meta planeada","80%",IF(K55="Incumplimiento máximo del 80% de la meta planeada","100%",IF(K55="Cualquier afectación a la violacion de los derechos de los ciudadanos se considera con consecuencias altas","80%",IF(K55="Cualquier afectación a la violacion de los derechos de los ciudadanos se considera con consecuencias desastrosas","100%",IF(K55="Afecta la Prestación del Servicio de Administración de Justicia en 5%","20%",IF(K55="Afecta la Prestación del Servicio de Administración de Justicia en 10%","40%",IF(K55="Afecta la Prestación del Servicio de Administración de Justicia en 15%","60%",IF(K55="Afecta la Prestación del Servicio de Administración de Justicia en 20%","80%",IF(K55="Afecta la Prestación del Servicio de Administración de Justicia en más del 50%","100%",IF(K55="Cualquier acto indebido de los servidores judiciales genera altas consecuencias para la entidad","80%",IF(K55="Cualquier acto indebido de los servidores judiciales genera consecuencias desastrosas para la entidad","100%",IF(K55="Si el hecho llegara a presentarse, tendría consecuencias o efectos mínimos sobre la entidad","20%",IF(K55="Si el hecho llegara a presentarse, tendría bajo impacto o efecto sobre la entidad","40%",IF(K55="Si el hecho llegara a presentarse, tendría medianas consecuencias o efectos sobre la entidad","60%",IF(K55="Si el hecho llegara a presentarse, tendría altas consecuencias o efectos sobre la entidad","80%",IF(K55="Si el hecho llegara a presentarse, tendría desastrosas consecuencias o efectos sobre la entidad","100%")))))))))))))))))))))))))))))</f>
        <v>20%</v>
      </c>
      <c r="N55" s="302" t="str">
        <f>VLOOKUP((I55&amp;L55),Hoja1!$B$4:$C$28,2,0)</f>
        <v>Moderado</v>
      </c>
      <c r="O55" s="228">
        <v>1</v>
      </c>
      <c r="P55" s="235" t="s">
        <v>535</v>
      </c>
      <c r="Q55" s="228" t="str">
        <f t="shared" si="2"/>
        <v>Impacto</v>
      </c>
      <c r="R55" s="228" t="s">
        <v>189</v>
      </c>
      <c r="S55" s="228" t="s">
        <v>183</v>
      </c>
      <c r="T55" s="229">
        <f>VLOOKUP(R55&amp;S55,Hoja1!$Q$4:$R$9,2,0)</f>
        <v>0.3</v>
      </c>
      <c r="U55" s="228" t="s">
        <v>184</v>
      </c>
      <c r="V55" s="228" t="s">
        <v>185</v>
      </c>
      <c r="W55" s="228" t="s">
        <v>186</v>
      </c>
      <c r="X55" s="229" t="str">
        <f>IF(Q55="Probabilidad",($J$10*T55),IF(Q55="Impacto"," "))</f>
        <v xml:space="preserve"> </v>
      </c>
      <c r="Y55" s="229" t="str">
        <f>IF(Z55&lt;=20%,'Tabla probabilidad'!$B$5,IF(Z55&lt;=40%,'Tabla probabilidad'!$B$6,IF(Z55&lt;=60%,'Tabla probabilidad'!$B$7,IF(Z55&lt;=80%,'Tabla probabilidad'!$B$8,IF(Z55&lt;=100%,'Tabla probabilidad'!$B$9)))))</f>
        <v>Media</v>
      </c>
      <c r="Z55" s="229">
        <f>IF(R55="Preventivo",(J55-(J55*T55)),IF(R55="Detectivo",(J55-(J55*T55)),IF(R55="Correctivo",(J55))))</f>
        <v>0.6</v>
      </c>
      <c r="AA55" s="304" t="str">
        <f>IF(AB55&lt;=20%,'Tabla probabilidad'!$B$5,IF(AB55&lt;=40%,'Tabla probabilidad'!$B$6,IF(AB55&lt;=60%,'Tabla probabilidad'!$B$7,IF(AB55&lt;=80%,'Tabla probabilidad'!$B$8,IF(AB55&lt;=100%,'Tabla probabilidad'!$B$9)))))</f>
        <v>Media</v>
      </c>
      <c r="AB55" s="304">
        <f>AVERAGE(Z55:Z59)</f>
        <v>0.43199999999999994</v>
      </c>
      <c r="AC55" s="229" t="str">
        <f t="shared" si="3"/>
        <v>Moderado</v>
      </c>
      <c r="AD55" s="229">
        <f>IF(Q55="Probabilidad",(($M$10-0)),IF(Q55="Impacto",($M$10-($M$10*T55))))</f>
        <v>0.42</v>
      </c>
      <c r="AE55" s="304" t="str">
        <f>IF(AF55&lt;=20%,"Leve",IF(AF55&lt;=40%,"Menor",IF(AF55&lt;=60%,"Moderado",IF(AF55&lt;=80%,"Mayor",IF(AF55&lt;=100%,"Catastrófico")))))</f>
        <v>Moderado</v>
      </c>
      <c r="AF55" s="304">
        <f>AVERAGE(AD55:AD59)</f>
        <v>0.52800000000000002</v>
      </c>
      <c r="AG55" s="302" t="str">
        <f>VLOOKUP(AA55&amp;AE55,Hoja1!$B$4:$C$28,2,0)</f>
        <v>Moderado</v>
      </c>
      <c r="AH55" s="302" t="s">
        <v>187</v>
      </c>
      <c r="AI55" s="302"/>
      <c r="AJ55" s="302"/>
      <c r="AK55" s="302"/>
      <c r="AL55" s="302"/>
      <c r="AM55" s="302"/>
      <c r="AN55" s="302"/>
    </row>
    <row r="56" spans="1:40" ht="43.5" customHeight="1" x14ac:dyDescent="0.2">
      <c r="A56" s="526"/>
      <c r="B56" s="526"/>
      <c r="C56" s="302"/>
      <c r="D56" s="308"/>
      <c r="E56" s="302"/>
      <c r="F56" s="302"/>
      <c r="G56" s="302"/>
      <c r="H56" s="302"/>
      <c r="I56" s="302"/>
      <c r="J56" s="304"/>
      <c r="K56" s="302"/>
      <c r="L56" s="303"/>
      <c r="M56" s="303"/>
      <c r="N56" s="302"/>
      <c r="O56" s="228">
        <v>2</v>
      </c>
      <c r="P56" s="235" t="s">
        <v>536</v>
      </c>
      <c r="Q56" s="228" t="str">
        <f t="shared" si="2"/>
        <v>Impacto</v>
      </c>
      <c r="R56" s="228" t="s">
        <v>189</v>
      </c>
      <c r="S56" s="228" t="s">
        <v>183</v>
      </c>
      <c r="T56" s="229">
        <f>VLOOKUP(R56&amp;S56,Hoja1!$Q$4:$R$9,2,0)</f>
        <v>0.3</v>
      </c>
      <c r="U56" s="228" t="s">
        <v>184</v>
      </c>
      <c r="V56" s="228" t="s">
        <v>190</v>
      </c>
      <c r="W56" s="228" t="s">
        <v>186</v>
      </c>
      <c r="X56" s="229" t="str">
        <f>IF(Q56="Probabilidad",($J$10*T56),IF(Q56="Impacto"," "))</f>
        <v xml:space="preserve"> </v>
      </c>
      <c r="Y56" s="229" t="str">
        <f>IF(Z56&lt;=20%,'Tabla probabilidad'!$B$5,IF(Z56&lt;=40%,'Tabla probabilidad'!$B$6,IF(Z56&lt;=60%,'Tabla probabilidad'!$B$7,IF(Z56&lt;=80%,'Tabla probabilidad'!$B$8,IF(Z56&lt;=100%,'Tabla probabilidad'!$B$9)))))</f>
        <v>Media</v>
      </c>
      <c r="Z56" s="229">
        <f>IF(R56="Preventivo",(J55-(J55*T56)),IF(R56="Detectivo",(J55-(J55*T56)),IF(R56="Correctivo",(J55))))</f>
        <v>0.6</v>
      </c>
      <c r="AA56" s="304"/>
      <c r="AB56" s="304"/>
      <c r="AC56" s="229" t="str">
        <f t="shared" si="3"/>
        <v>Moderado</v>
      </c>
      <c r="AD56" s="229">
        <f>IF(Q56="Probabilidad",(($M$10-0)),IF(Q56="Impacto",($M$10-($M$10*T56))))</f>
        <v>0.42</v>
      </c>
      <c r="AE56" s="304"/>
      <c r="AF56" s="304"/>
      <c r="AG56" s="302"/>
      <c r="AH56" s="302"/>
      <c r="AI56" s="302"/>
      <c r="AJ56" s="302"/>
      <c r="AK56" s="302"/>
      <c r="AL56" s="302"/>
      <c r="AM56" s="302"/>
      <c r="AN56" s="302"/>
    </row>
    <row r="57" spans="1:40" ht="55.5" customHeight="1" x14ac:dyDescent="0.2">
      <c r="A57" s="526"/>
      <c r="B57" s="526"/>
      <c r="C57" s="302"/>
      <c r="D57" s="308"/>
      <c r="E57" s="302"/>
      <c r="F57" s="302"/>
      <c r="G57" s="302"/>
      <c r="H57" s="302"/>
      <c r="I57" s="302"/>
      <c r="J57" s="304"/>
      <c r="K57" s="302"/>
      <c r="L57" s="303"/>
      <c r="M57" s="303"/>
      <c r="N57" s="302"/>
      <c r="O57" s="228">
        <v>3</v>
      </c>
      <c r="P57" s="235" t="s">
        <v>191</v>
      </c>
      <c r="Q57" s="228" t="str">
        <f t="shared" si="2"/>
        <v>Probabilidad</v>
      </c>
      <c r="R57" s="228" t="s">
        <v>192</v>
      </c>
      <c r="S57" s="228" t="s">
        <v>183</v>
      </c>
      <c r="T57" s="229">
        <f>VLOOKUP(R57&amp;S57,Hoja1!$Q$4:$R$9,2,0)</f>
        <v>0.45</v>
      </c>
      <c r="U57" s="228" t="s">
        <v>184</v>
      </c>
      <c r="V57" s="228" t="s">
        <v>190</v>
      </c>
      <c r="W57" s="228" t="s">
        <v>186</v>
      </c>
      <c r="X57" s="229">
        <f>IF(Q57="Probabilidad",($J$10*T57),IF(Q57="Impacto"," "))</f>
        <v>0.27</v>
      </c>
      <c r="Y57" s="229" t="str">
        <f>IF(Z57&lt;=20%,'Tabla probabilidad'!$B$5,IF(Z57&lt;=40%,'Tabla probabilidad'!$B$6,IF(Z57&lt;=60%,'Tabla probabilidad'!$B$7,IF(Z57&lt;=80%,'Tabla probabilidad'!$B$8,IF(Z57&lt;=100%,'Tabla probabilidad'!$B$9)))))</f>
        <v>Baja</v>
      </c>
      <c r="Z57" s="229">
        <f>IF(R57="Preventivo",(J55-(J55*T57)),IF(R57="Detectivo",(J55-(J55*T57)),IF(R57="Correctivo",(J55))))</f>
        <v>0.32999999999999996</v>
      </c>
      <c r="AA57" s="304"/>
      <c r="AB57" s="304"/>
      <c r="AC57" s="229" t="str">
        <f t="shared" si="3"/>
        <v>Moderado</v>
      </c>
      <c r="AD57" s="229">
        <f>IF(Q57="Probabilidad",(($M$10-0)),IF(Q57="Impacto",($M$10-($M$10*T57))))</f>
        <v>0.6</v>
      </c>
      <c r="AE57" s="304"/>
      <c r="AF57" s="304"/>
      <c r="AG57" s="302"/>
      <c r="AH57" s="302"/>
      <c r="AI57" s="302"/>
      <c r="AJ57" s="302"/>
      <c r="AK57" s="302"/>
      <c r="AL57" s="302"/>
      <c r="AM57" s="302"/>
      <c r="AN57" s="302"/>
    </row>
    <row r="58" spans="1:40" ht="29.25" customHeight="1" x14ac:dyDescent="0.2">
      <c r="A58" s="526"/>
      <c r="B58" s="526"/>
      <c r="C58" s="302"/>
      <c r="D58" s="308"/>
      <c r="E58" s="302"/>
      <c r="F58" s="302"/>
      <c r="G58" s="302"/>
      <c r="H58" s="302"/>
      <c r="I58" s="302"/>
      <c r="J58" s="304"/>
      <c r="K58" s="302"/>
      <c r="L58" s="303"/>
      <c r="M58" s="303"/>
      <c r="N58" s="302"/>
      <c r="O58" s="228">
        <v>4</v>
      </c>
      <c r="P58" s="235" t="s">
        <v>193</v>
      </c>
      <c r="Q58" s="228" t="str">
        <f t="shared" si="2"/>
        <v>Probabilidad</v>
      </c>
      <c r="R58" s="228" t="s">
        <v>192</v>
      </c>
      <c r="S58" s="228" t="s">
        <v>183</v>
      </c>
      <c r="T58" s="229">
        <f>VLOOKUP(R58&amp;S58,Hoja1!$Q$4:$R$9,2,0)</f>
        <v>0.45</v>
      </c>
      <c r="U58" s="228" t="s">
        <v>184</v>
      </c>
      <c r="V58" s="228" t="s">
        <v>185</v>
      </c>
      <c r="W58" s="228" t="s">
        <v>186</v>
      </c>
      <c r="X58" s="229">
        <f>IF(Q58="Probabilidad",($J$10*T58),IF(Q58="Impacto"," "))</f>
        <v>0.27</v>
      </c>
      <c r="Y58" s="229" t="str">
        <f>IF(Z58&lt;=20%,'Tabla probabilidad'!$B$5,IF(Z58&lt;=40%,'Tabla probabilidad'!$B$6,IF(Z58&lt;=60%,'Tabla probabilidad'!$B$7,IF(Z58&lt;=80%,'Tabla probabilidad'!$B$8,IF(Z58&lt;=100%,'Tabla probabilidad'!$B$9)))))</f>
        <v>Baja</v>
      </c>
      <c r="Z58" s="229">
        <f>IF(R58="Preventivo",(J55-(J55*T58)),IF(R58="Detectivo",(J55-(J55*T58)),IF(R58="Correctivo",(J55))))</f>
        <v>0.32999999999999996</v>
      </c>
      <c r="AA58" s="304"/>
      <c r="AB58" s="304"/>
      <c r="AC58" s="229" t="str">
        <f t="shared" si="3"/>
        <v>Moderado</v>
      </c>
      <c r="AD58" s="229">
        <f>IF(Q58="Probabilidad",(($M$10-0)),IF(Q58="Impacto",($M$10-($M$10*T58))))</f>
        <v>0.6</v>
      </c>
      <c r="AE58" s="304"/>
      <c r="AF58" s="304"/>
      <c r="AG58" s="302"/>
      <c r="AH58" s="302"/>
      <c r="AI58" s="302"/>
      <c r="AJ58" s="302"/>
      <c r="AK58" s="302"/>
      <c r="AL58" s="302"/>
      <c r="AM58" s="302"/>
      <c r="AN58" s="302"/>
    </row>
    <row r="59" spans="1:40" ht="30.75" customHeight="1" x14ac:dyDescent="0.2">
      <c r="A59" s="526"/>
      <c r="B59" s="526"/>
      <c r="C59" s="302"/>
      <c r="D59" s="308"/>
      <c r="E59" s="302"/>
      <c r="F59" s="302"/>
      <c r="G59" s="302"/>
      <c r="H59" s="302"/>
      <c r="I59" s="302"/>
      <c r="J59" s="304"/>
      <c r="K59" s="302"/>
      <c r="L59" s="303"/>
      <c r="M59" s="303"/>
      <c r="N59" s="302"/>
      <c r="O59" s="228">
        <v>5</v>
      </c>
      <c r="P59" s="235" t="s">
        <v>277</v>
      </c>
      <c r="Q59" s="228" t="str">
        <f t="shared" si="2"/>
        <v>Probabilidad</v>
      </c>
      <c r="R59" s="228" t="s">
        <v>192</v>
      </c>
      <c r="S59" s="228" t="s">
        <v>278</v>
      </c>
      <c r="T59" s="229">
        <f>VLOOKUP(R59&amp;S59,Hoja1!$Q$4:$R$9,2,0)</f>
        <v>0.5</v>
      </c>
      <c r="U59" s="228" t="s">
        <v>184</v>
      </c>
      <c r="V59" s="228" t="s">
        <v>190</v>
      </c>
      <c r="W59" s="228" t="s">
        <v>186</v>
      </c>
      <c r="X59" s="229">
        <f>IF(Q59="Probabilidad",($J$10*T59),IF(Q59="Impacto"," "))</f>
        <v>0.3</v>
      </c>
      <c r="Y59" s="229" t="str">
        <f>IF(Z59&lt;=20%,'Tabla probabilidad'!$B$5,IF(Z59&lt;=40%,'Tabla probabilidad'!$B$6,IF(Z59&lt;=60%,'Tabla probabilidad'!$B$7,IF(Z59&lt;=80%,'Tabla probabilidad'!$B$8,IF(Z59&lt;=100%,'Tabla probabilidad'!$B$9)))))</f>
        <v>Baja</v>
      </c>
      <c r="Z59" s="229">
        <f>IF(R59="Preventivo",(J55-(J55*T59)),IF(R59="Detectivo",(J55-(J55*T59)),IF(R59="Correctivo",(J55))))</f>
        <v>0.3</v>
      </c>
      <c r="AA59" s="304"/>
      <c r="AB59" s="304"/>
      <c r="AC59" s="229" t="str">
        <f t="shared" si="3"/>
        <v>Moderado</v>
      </c>
      <c r="AD59" s="229">
        <f>IF(Q59="Probabilidad",(($M$10-0)),IF(Q59="Impacto",($M$10-($M$10*T59))))</f>
        <v>0.6</v>
      </c>
      <c r="AE59" s="304"/>
      <c r="AF59" s="304"/>
      <c r="AG59" s="302"/>
      <c r="AH59" s="302"/>
      <c r="AI59" s="302"/>
      <c r="AJ59" s="302"/>
      <c r="AK59" s="302"/>
      <c r="AL59" s="302"/>
      <c r="AM59" s="302"/>
      <c r="AN59" s="302"/>
    </row>
  </sheetData>
  <mergeCells count="306">
    <mergeCell ref="AB20:AB24"/>
    <mergeCell ref="AH35:AH39"/>
    <mergeCell ref="AI35:AI39"/>
    <mergeCell ref="AB25:AB29"/>
    <mergeCell ref="AE25:AE29"/>
    <mergeCell ref="AF25:AF29"/>
    <mergeCell ref="AH25:AH29"/>
    <mergeCell ref="AI25:AI29"/>
    <mergeCell ref="A15:A19"/>
    <mergeCell ref="C15:C19"/>
    <mergeCell ref="D15:D19"/>
    <mergeCell ref="E15:E19"/>
    <mergeCell ref="F15:F19"/>
    <mergeCell ref="B15:B19"/>
    <mergeCell ref="A20:A24"/>
    <mergeCell ref="C20:C24"/>
    <mergeCell ref="D20:D24"/>
    <mergeCell ref="E20:E24"/>
    <mergeCell ref="N30:N34"/>
    <mergeCell ref="AA30:AA34"/>
    <mergeCell ref="A30:A34"/>
    <mergeCell ref="A25:A29"/>
    <mergeCell ref="C25:C29"/>
    <mergeCell ref="D25:D29"/>
    <mergeCell ref="AK15:AK19"/>
    <mergeCell ref="AL15:AL19"/>
    <mergeCell ref="G15:G19"/>
    <mergeCell ref="H15:H19"/>
    <mergeCell ref="I15:I19"/>
    <mergeCell ref="J15:J19"/>
    <mergeCell ref="K15:K19"/>
    <mergeCell ref="L15:L19"/>
    <mergeCell ref="M15:M19"/>
    <mergeCell ref="N15:N19"/>
    <mergeCell ref="AA15:AA19"/>
    <mergeCell ref="AB15:AB19"/>
    <mergeCell ref="O7:W7"/>
    <mergeCell ref="D1:AK3"/>
    <mergeCell ref="AL1:AN3"/>
    <mergeCell ref="A4:C4"/>
    <mergeCell ref="D4:N4"/>
    <mergeCell ref="O4:Q4"/>
    <mergeCell ref="A1:C2"/>
    <mergeCell ref="A5:C5"/>
    <mergeCell ref="D5:N5"/>
    <mergeCell ref="A6:C6"/>
    <mergeCell ref="D6:N6"/>
    <mergeCell ref="A7:H7"/>
    <mergeCell ref="I7:N7"/>
    <mergeCell ref="AI7:AN7"/>
    <mergeCell ref="X7:AH7"/>
    <mergeCell ref="A8:A9"/>
    <mergeCell ref="C8:C9"/>
    <mergeCell ref="D8:D9"/>
    <mergeCell ref="E8:E9"/>
    <mergeCell ref="F8:F9"/>
    <mergeCell ref="AK8:AK9"/>
    <mergeCell ref="G8:G9"/>
    <mergeCell ref="H8:H9"/>
    <mergeCell ref="I8:I9"/>
    <mergeCell ref="J8:J9"/>
    <mergeCell ref="O8:O9"/>
    <mergeCell ref="P8:P9"/>
    <mergeCell ref="AB10:AB14"/>
    <mergeCell ref="AA10:AA14"/>
    <mergeCell ref="AF10:AF14"/>
    <mergeCell ref="AE10:AE14"/>
    <mergeCell ref="AG10:AG14"/>
    <mergeCell ref="AN10:AN14"/>
    <mergeCell ref="K8:K9"/>
    <mergeCell ref="L8:L9"/>
    <mergeCell ref="M8:M9"/>
    <mergeCell ref="AL8:AL9"/>
    <mergeCell ref="AM8:AM9"/>
    <mergeCell ref="AN8:AN9"/>
    <mergeCell ref="AI8:AI9"/>
    <mergeCell ref="AJ8:AJ9"/>
    <mergeCell ref="AG8:AG9"/>
    <mergeCell ref="AH8:AH9"/>
    <mergeCell ref="Z8:Z9"/>
    <mergeCell ref="N8:N9"/>
    <mergeCell ref="X8:X9"/>
    <mergeCell ref="Q8:Q9"/>
    <mergeCell ref="R8:W8"/>
    <mergeCell ref="Y8:Y9"/>
    <mergeCell ref="AC8:AC9"/>
    <mergeCell ref="AD8:AD9"/>
    <mergeCell ref="A10:A14"/>
    <mergeCell ref="C10:C14"/>
    <mergeCell ref="B10:B14"/>
    <mergeCell ref="D10:D13"/>
    <mergeCell ref="E10:E13"/>
    <mergeCell ref="F10:F13"/>
    <mergeCell ref="G10:G13"/>
    <mergeCell ref="H10:H13"/>
    <mergeCell ref="I10:I13"/>
    <mergeCell ref="AI10:AI14"/>
    <mergeCell ref="AJ10:AJ14"/>
    <mergeCell ref="AK10:AK14"/>
    <mergeCell ref="AL10:AL14"/>
    <mergeCell ref="AM10:AM14"/>
    <mergeCell ref="AM15:AM19"/>
    <mergeCell ref="AM20:AM24"/>
    <mergeCell ref="AN15:AN19"/>
    <mergeCell ref="AE15:AE19"/>
    <mergeCell ref="AF15:AF19"/>
    <mergeCell ref="AG15:AG19"/>
    <mergeCell ref="AH15:AH19"/>
    <mergeCell ref="AI15:AI19"/>
    <mergeCell ref="AJ20:AJ24"/>
    <mergeCell ref="AK20:AK24"/>
    <mergeCell ref="AL20:AL24"/>
    <mergeCell ref="AN20:AN24"/>
    <mergeCell ref="AE20:AE24"/>
    <mergeCell ref="AF20:AF24"/>
    <mergeCell ref="AG20:AG24"/>
    <mergeCell ref="AH20:AH24"/>
    <mergeCell ref="AI20:AI24"/>
    <mergeCell ref="AH10:AH14"/>
    <mergeCell ref="AJ15:AJ19"/>
    <mergeCell ref="AM40:AM44"/>
    <mergeCell ref="AN40:AN44"/>
    <mergeCell ref="G35:G39"/>
    <mergeCell ref="H35:H39"/>
    <mergeCell ref="I35:I39"/>
    <mergeCell ref="AG30:AG34"/>
    <mergeCell ref="G30:G34"/>
    <mergeCell ref="H30:H34"/>
    <mergeCell ref="I30:I34"/>
    <mergeCell ref="J30:J34"/>
    <mergeCell ref="J35:J39"/>
    <mergeCell ref="AB30:AB34"/>
    <mergeCell ref="AE30:AE34"/>
    <mergeCell ref="AF30:AF34"/>
    <mergeCell ref="K30:K34"/>
    <mergeCell ref="L30:L34"/>
    <mergeCell ref="M30:M34"/>
    <mergeCell ref="K35:K39"/>
    <mergeCell ref="AN30:AN34"/>
    <mergeCell ref="AM25:AM29"/>
    <mergeCell ref="AN25:AN29"/>
    <mergeCell ref="AG25:AG29"/>
    <mergeCell ref="A35:A39"/>
    <mergeCell ref="D35:D39"/>
    <mergeCell ref="E35:E39"/>
    <mergeCell ref="F35:F39"/>
    <mergeCell ref="C30:C34"/>
    <mergeCell ref="AN35:AN39"/>
    <mergeCell ref="AL35:AL39"/>
    <mergeCell ref="AM35:AM39"/>
    <mergeCell ref="AH30:AH34"/>
    <mergeCell ref="AI30:AI34"/>
    <mergeCell ref="AJ30:AJ34"/>
    <mergeCell ref="AK30:AK34"/>
    <mergeCell ref="AL30:AL34"/>
    <mergeCell ref="AM30:AM34"/>
    <mergeCell ref="N35:N39"/>
    <mergeCell ref="AA35:AA39"/>
    <mergeCell ref="AA25:AA29"/>
    <mergeCell ref="E25:E29"/>
    <mergeCell ref="F25:F29"/>
    <mergeCell ref="G25:G29"/>
    <mergeCell ref="H25:H29"/>
    <mergeCell ref="AL25:AL29"/>
    <mergeCell ref="AL40:AL44"/>
    <mergeCell ref="A40:A44"/>
    <mergeCell ref="C40:C44"/>
    <mergeCell ref="D40:D44"/>
    <mergeCell ref="E40:E44"/>
    <mergeCell ref="F40:F44"/>
    <mergeCell ref="G40:G44"/>
    <mergeCell ref="N25:N29"/>
    <mergeCell ref="C35:C39"/>
    <mergeCell ref="D30:D34"/>
    <mergeCell ref="E30:E34"/>
    <mergeCell ref="F30:F34"/>
    <mergeCell ref="L35:L39"/>
    <mergeCell ref="M35:M39"/>
    <mergeCell ref="AB35:AB39"/>
    <mergeCell ref="AE35:AE39"/>
    <mergeCell ref="AF35:AF39"/>
    <mergeCell ref="AG35:AG39"/>
    <mergeCell ref="N40:N44"/>
    <mergeCell ref="AA40:AA44"/>
    <mergeCell ref="AB40:AB44"/>
    <mergeCell ref="AE40:AE44"/>
    <mergeCell ref="AF40:AF44"/>
    <mergeCell ref="A45:A49"/>
    <mergeCell ref="C45:C49"/>
    <mergeCell ref="D45:D49"/>
    <mergeCell ref="E45:E49"/>
    <mergeCell ref="F45:F49"/>
    <mergeCell ref="G45:G49"/>
    <mergeCell ref="AM45:AM49"/>
    <mergeCell ref="AN45:AN49"/>
    <mergeCell ref="A50:A54"/>
    <mergeCell ref="C50:C54"/>
    <mergeCell ref="D50:D54"/>
    <mergeCell ref="E50:E54"/>
    <mergeCell ref="F50:F54"/>
    <mergeCell ref="G50:G54"/>
    <mergeCell ref="H50:H54"/>
    <mergeCell ref="I50:I54"/>
    <mergeCell ref="J50:J54"/>
    <mergeCell ref="K50:K54"/>
    <mergeCell ref="L50:L54"/>
    <mergeCell ref="M50:M54"/>
    <mergeCell ref="N50:N54"/>
    <mergeCell ref="AA50:AA54"/>
    <mergeCell ref="AB50:AB54"/>
    <mergeCell ref="AE50:AE54"/>
    <mergeCell ref="AF50:AF54"/>
    <mergeCell ref="K45:K49"/>
    <mergeCell ref="L45:L49"/>
    <mergeCell ref="AM50:AM54"/>
    <mergeCell ref="AN50:AN54"/>
    <mergeCell ref="A55:A59"/>
    <mergeCell ref="C55:C59"/>
    <mergeCell ref="D55:D59"/>
    <mergeCell ref="E55:E59"/>
    <mergeCell ref="F55:F59"/>
    <mergeCell ref="G55:G59"/>
    <mergeCell ref="H55:H59"/>
    <mergeCell ref="I55:I59"/>
    <mergeCell ref="J55:J59"/>
    <mergeCell ref="AH55:AH59"/>
    <mergeCell ref="AI55:AI59"/>
    <mergeCell ref="AJ55:AJ59"/>
    <mergeCell ref="AK55:AK59"/>
    <mergeCell ref="AL55:AL59"/>
    <mergeCell ref="AM55:AM59"/>
    <mergeCell ref="AN55:AN59"/>
    <mergeCell ref="K55:K59"/>
    <mergeCell ref="L55:L59"/>
    <mergeCell ref="M55:M59"/>
    <mergeCell ref="N55:N59"/>
    <mergeCell ref="AA55:AA59"/>
    <mergeCell ref="AB55:AB59"/>
    <mergeCell ref="B8:B9"/>
    <mergeCell ref="AE55:AE59"/>
    <mergeCell ref="AF55:AF59"/>
    <mergeCell ref="AG55:AG59"/>
    <mergeCell ref="AJ50:AJ54"/>
    <mergeCell ref="AK50:AK54"/>
    <mergeCell ref="AB45:AB49"/>
    <mergeCell ref="AE45:AE49"/>
    <mergeCell ref="AF45:AF49"/>
    <mergeCell ref="H40:H44"/>
    <mergeCell ref="I40:I44"/>
    <mergeCell ref="J40:J44"/>
    <mergeCell ref="K25:K29"/>
    <mergeCell ref="L25:L29"/>
    <mergeCell ref="N10:N13"/>
    <mergeCell ref="B20:B24"/>
    <mergeCell ref="B25:B29"/>
    <mergeCell ref="B30:B34"/>
    <mergeCell ref="B35:B39"/>
    <mergeCell ref="B40:B44"/>
    <mergeCell ref="B45:B49"/>
    <mergeCell ref="AL50:AL54"/>
    <mergeCell ref="AG50:AG54"/>
    <mergeCell ref="AH50:AH54"/>
    <mergeCell ref="AI50:AI54"/>
    <mergeCell ref="AH45:AH49"/>
    <mergeCell ref="AI45:AI49"/>
    <mergeCell ref="AJ45:AJ49"/>
    <mergeCell ref="AK45:AK49"/>
    <mergeCell ref="AL45:AL49"/>
    <mergeCell ref="AG45:AG49"/>
    <mergeCell ref="N45:N49"/>
    <mergeCell ref="AA45:AA49"/>
    <mergeCell ref="H45:H49"/>
    <mergeCell ref="I45:I49"/>
    <mergeCell ref="J45:J49"/>
    <mergeCell ref="AK40:AK44"/>
    <mergeCell ref="H20:H24"/>
    <mergeCell ref="I20:I24"/>
    <mergeCell ref="J20:J24"/>
    <mergeCell ref="AJ25:AJ29"/>
    <mergeCell ref="AK25:AK29"/>
    <mergeCell ref="AG40:AG44"/>
    <mergeCell ref="AH40:AH44"/>
    <mergeCell ref="AI40:AI44"/>
    <mergeCell ref="AJ40:AJ44"/>
    <mergeCell ref="AJ35:AJ39"/>
    <mergeCell ref="AK35:AK39"/>
    <mergeCell ref="L20:L24"/>
    <mergeCell ref="M20:M24"/>
    <mergeCell ref="N20:N24"/>
    <mergeCell ref="AA20:AA24"/>
    <mergeCell ref="I25:I29"/>
    <mergeCell ref="J25:J29"/>
    <mergeCell ref="K20:K24"/>
    <mergeCell ref="J10:J13"/>
    <mergeCell ref="K10:K13"/>
    <mergeCell ref="L10:L13"/>
    <mergeCell ref="M10:M13"/>
    <mergeCell ref="B50:B54"/>
    <mergeCell ref="B55:B59"/>
    <mergeCell ref="M25:M29"/>
    <mergeCell ref="K40:K44"/>
    <mergeCell ref="L40:L44"/>
    <mergeCell ref="M40:M44"/>
    <mergeCell ref="M45:M49"/>
    <mergeCell ref="F20:F24"/>
    <mergeCell ref="G20:G24"/>
  </mergeCells>
  <conditionalFormatting sqref="I10">
    <cfRule type="containsText" dxfId="2873" priority="792" operator="containsText" text="Muy Baja">
      <formula>NOT(ISERROR(SEARCH("Muy Baja",I10)))</formula>
    </cfRule>
    <cfRule type="containsText" dxfId="2872" priority="793" operator="containsText" text="Baja">
      <formula>NOT(ISERROR(SEARCH("Baja",I10)))</formula>
    </cfRule>
    <cfRule type="containsText" dxfId="2871" priority="917" operator="containsText" text="Muy Alta">
      <formula>NOT(ISERROR(SEARCH("Muy Alta",I10)))</formula>
    </cfRule>
    <cfRule type="containsText" dxfId="2870" priority="918" operator="containsText" text="Alta">
      <formula>NOT(ISERROR(SEARCH("Alta",I10)))</formula>
    </cfRule>
    <cfRule type="containsText" dxfId="2869" priority="919" operator="containsText" text="Media">
      <formula>NOT(ISERROR(SEARCH("Media",I10)))</formula>
    </cfRule>
    <cfRule type="containsText" dxfId="2868" priority="920" operator="containsText" text="Media">
      <formula>NOT(ISERROR(SEARCH("Media",I10)))</formula>
    </cfRule>
    <cfRule type="containsText" dxfId="2867" priority="921" operator="containsText" text="Media">
      <formula>NOT(ISERROR(SEARCH("Media",I10)))</formula>
    </cfRule>
    <cfRule type="containsText" dxfId="2866" priority="924" operator="containsText" text="Muy Baja">
      <formula>NOT(ISERROR(SEARCH("Muy Baja",I10)))</formula>
    </cfRule>
    <cfRule type="containsText" dxfId="2865" priority="925" operator="containsText" text="Baja">
      <formula>NOT(ISERROR(SEARCH("Baja",I10)))</formula>
    </cfRule>
    <cfRule type="containsText" dxfId="2864" priority="926" operator="containsText" text="Muy Baja">
      <formula>NOT(ISERROR(SEARCH("Muy Baja",I10)))</formula>
    </cfRule>
    <cfRule type="containsText" dxfId="2863" priority="927" operator="containsText" text="Muy Baja">
      <formula>NOT(ISERROR(SEARCH("Muy Baja",I10)))</formula>
    </cfRule>
    <cfRule type="containsText" dxfId="2862" priority="928" operator="containsText" text="Muy Baja">
      <formula>NOT(ISERROR(SEARCH("Muy Baja",I10)))</formula>
    </cfRule>
    <cfRule type="containsText" dxfId="2861" priority="929" operator="containsText" text="Muy Baja'Tabla probabilidad'!">
      <formula>NOT(ISERROR(SEARCH("Muy Baja'Tabla probabilidad'!",I10)))</formula>
    </cfRule>
    <cfRule type="containsText" dxfId="2860" priority="930" operator="containsText" text="Muy bajo">
      <formula>NOT(ISERROR(SEARCH("Muy bajo",I10)))</formula>
    </cfRule>
    <cfRule type="containsText" dxfId="2859" priority="939" operator="containsText" text="Alta">
      <formula>NOT(ISERROR(SEARCH("Alta",I10)))</formula>
    </cfRule>
    <cfRule type="containsText" dxfId="2858" priority="940" operator="containsText" text="Media">
      <formula>NOT(ISERROR(SEARCH("Media",I10)))</formula>
    </cfRule>
    <cfRule type="containsText" dxfId="2857" priority="941" operator="containsText" text="Baja">
      <formula>NOT(ISERROR(SEARCH("Baja",I10)))</formula>
    </cfRule>
    <cfRule type="containsText" dxfId="2856" priority="942" operator="containsText" text="Muy baja">
      <formula>NOT(ISERROR(SEARCH("Muy baja",I10)))</formula>
    </cfRule>
    <cfRule type="cellIs" dxfId="2855" priority="945" operator="between">
      <formula>1</formula>
      <formula>2</formula>
    </cfRule>
    <cfRule type="cellIs" dxfId="2854" priority="946" operator="between">
      <formula>0</formula>
      <formula>2</formula>
    </cfRule>
  </conditionalFormatting>
  <conditionalFormatting sqref="I10">
    <cfRule type="containsText" dxfId="2853" priority="795" operator="containsText" text="Muy Alta">
      <formula>NOT(ISERROR(SEARCH("Muy Alta",I10)))</formula>
    </cfRule>
  </conditionalFormatting>
  <conditionalFormatting sqref="L10 L15 L20 L25 L30 L35 L40 L45 L50">
    <cfRule type="containsText" dxfId="2852" priority="786" operator="containsText" text="Catastrófico">
      <formula>NOT(ISERROR(SEARCH("Catastrófico",L10)))</formula>
    </cfRule>
    <cfRule type="containsText" dxfId="2851" priority="787" operator="containsText" text="Mayor">
      <formula>NOT(ISERROR(SEARCH("Mayor",L10)))</formula>
    </cfRule>
    <cfRule type="containsText" dxfId="2850" priority="788" operator="containsText" text="Alta">
      <formula>NOT(ISERROR(SEARCH("Alta",L10)))</formula>
    </cfRule>
    <cfRule type="containsText" dxfId="2849" priority="789" operator="containsText" text="Moderado">
      <formula>NOT(ISERROR(SEARCH("Moderado",L10)))</formula>
    </cfRule>
    <cfRule type="containsText" dxfId="2848" priority="790" operator="containsText" text="Menor">
      <formula>NOT(ISERROR(SEARCH("Menor",L10)))</formula>
    </cfRule>
    <cfRule type="containsText" dxfId="2847" priority="791" operator="containsText" text="Leve">
      <formula>NOT(ISERROR(SEARCH("Leve",L10)))</formula>
    </cfRule>
  </conditionalFormatting>
  <conditionalFormatting sqref="N10 N15 N20 N25">
    <cfRule type="containsText" dxfId="2846" priority="781" operator="containsText" text="Extremo">
      <formula>NOT(ISERROR(SEARCH("Extremo",N10)))</formula>
    </cfRule>
    <cfRule type="containsText" dxfId="2845" priority="782" operator="containsText" text="Alto">
      <formula>NOT(ISERROR(SEARCH("Alto",N10)))</formula>
    </cfRule>
    <cfRule type="containsText" dxfId="2844" priority="783" operator="containsText" text="Bajo">
      <formula>NOT(ISERROR(SEARCH("Bajo",N10)))</formula>
    </cfRule>
    <cfRule type="containsText" dxfId="2843" priority="784" operator="containsText" text="Moderado">
      <formula>NOT(ISERROR(SEARCH("Moderado",N10)))</formula>
    </cfRule>
    <cfRule type="containsText" dxfId="2842" priority="785" operator="containsText" text="Extremo">
      <formula>NOT(ISERROR(SEARCH("Extremo",N10)))</formula>
    </cfRule>
  </conditionalFormatting>
  <conditionalFormatting sqref="M10 M15 M20 M25 M30 M35 M40 M45 M50">
    <cfRule type="containsText" dxfId="2841" priority="775" operator="containsText" text="Catastrófico">
      <formula>NOT(ISERROR(SEARCH("Catastrófico",M10)))</formula>
    </cfRule>
    <cfRule type="containsText" dxfId="2840" priority="776" operator="containsText" text="Mayor">
      <formula>NOT(ISERROR(SEARCH("Mayor",M10)))</formula>
    </cfRule>
    <cfRule type="containsText" dxfId="2839" priority="777" operator="containsText" text="Alta">
      <formula>NOT(ISERROR(SEARCH("Alta",M10)))</formula>
    </cfRule>
    <cfRule type="containsText" dxfId="2838" priority="778" operator="containsText" text="Moderado">
      <formula>NOT(ISERROR(SEARCH("Moderado",M10)))</formula>
    </cfRule>
    <cfRule type="containsText" dxfId="2837" priority="779" operator="containsText" text="Menor">
      <formula>NOT(ISERROR(SEARCH("Menor",M10)))</formula>
    </cfRule>
    <cfRule type="containsText" dxfId="2836" priority="780" operator="containsText" text="Leve">
      <formula>NOT(ISERROR(SEARCH("Leve",M10)))</formula>
    </cfRule>
  </conditionalFormatting>
  <conditionalFormatting sqref="Y10:Y14">
    <cfRule type="containsText" dxfId="2835" priority="709" operator="containsText" text="Muy Alta">
      <formula>NOT(ISERROR(SEARCH("Muy Alta",Y10)))</formula>
    </cfRule>
    <cfRule type="containsText" dxfId="2834" priority="710" operator="containsText" text="Alta">
      <formula>NOT(ISERROR(SEARCH("Alta",Y10)))</formula>
    </cfRule>
    <cfRule type="containsText" dxfId="2833" priority="711" operator="containsText" text="Media">
      <formula>NOT(ISERROR(SEARCH("Media",Y10)))</formula>
    </cfRule>
    <cfRule type="containsText" dxfId="2832" priority="712" operator="containsText" text="Muy Baja">
      <formula>NOT(ISERROR(SEARCH("Muy Baja",Y10)))</formula>
    </cfRule>
    <cfRule type="containsText" dxfId="2831" priority="713" operator="containsText" text="Baja">
      <formula>NOT(ISERROR(SEARCH("Baja",Y10)))</formula>
    </cfRule>
    <cfRule type="containsText" dxfId="2830" priority="714" operator="containsText" text="Muy Baja">
      <formula>NOT(ISERROR(SEARCH("Muy Baja",Y10)))</formula>
    </cfRule>
  </conditionalFormatting>
  <conditionalFormatting sqref="AC10:AC14">
    <cfRule type="containsText" dxfId="2829" priority="704" operator="containsText" text="Catastrófico">
      <formula>NOT(ISERROR(SEARCH("Catastrófico",AC10)))</formula>
    </cfRule>
    <cfRule type="containsText" dxfId="2828" priority="705" operator="containsText" text="Mayor">
      <formula>NOT(ISERROR(SEARCH("Mayor",AC10)))</formula>
    </cfRule>
    <cfRule type="containsText" dxfId="2827" priority="706" operator="containsText" text="Moderado">
      <formula>NOT(ISERROR(SEARCH("Moderado",AC10)))</formula>
    </cfRule>
    <cfRule type="containsText" dxfId="2826" priority="707" operator="containsText" text="Menor">
      <formula>NOT(ISERROR(SEARCH("Menor",AC10)))</formula>
    </cfRule>
    <cfRule type="containsText" dxfId="2825" priority="708" operator="containsText" text="Leve">
      <formula>NOT(ISERROR(SEARCH("Leve",AC10)))</formula>
    </cfRule>
  </conditionalFormatting>
  <conditionalFormatting sqref="AG10">
    <cfRule type="containsText" dxfId="2824" priority="695" operator="containsText" text="Extremo">
      <formula>NOT(ISERROR(SEARCH("Extremo",AG10)))</formula>
    </cfRule>
    <cfRule type="containsText" dxfId="2823" priority="696" operator="containsText" text="Alto">
      <formula>NOT(ISERROR(SEARCH("Alto",AG10)))</formula>
    </cfRule>
    <cfRule type="containsText" dxfId="2822" priority="697" operator="containsText" text="Moderado">
      <formula>NOT(ISERROR(SEARCH("Moderado",AG10)))</formula>
    </cfRule>
    <cfRule type="containsText" dxfId="2821" priority="698" operator="containsText" text="Menor">
      <formula>NOT(ISERROR(SEARCH("Menor",AG10)))</formula>
    </cfRule>
    <cfRule type="containsText" dxfId="2820" priority="699" operator="containsText" text="Bajo">
      <formula>NOT(ISERROR(SEARCH("Bajo",AG10)))</formula>
    </cfRule>
    <cfRule type="containsText" dxfId="2819" priority="700" operator="containsText" text="Moderado">
      <formula>NOT(ISERROR(SEARCH("Moderado",AG10)))</formula>
    </cfRule>
    <cfRule type="containsText" dxfId="2818" priority="701" operator="containsText" text="Extremo">
      <formula>NOT(ISERROR(SEARCH("Extremo",AG10)))</formula>
    </cfRule>
    <cfRule type="containsText" dxfId="2817" priority="702" operator="containsText" text="Baja">
      <formula>NOT(ISERROR(SEARCH("Baja",AG10)))</formula>
    </cfRule>
    <cfRule type="containsText" dxfId="2816" priority="703" operator="containsText" text="Alto">
      <formula>NOT(ISERROR(SEARCH("Alto",AG10)))</formula>
    </cfRule>
  </conditionalFormatting>
  <conditionalFormatting sqref="AA10:AA54">
    <cfRule type="containsText" dxfId="2815" priority="95" operator="containsText" text="Muy Baja">
      <formula>NOT(ISERROR(SEARCH("Muy Baja",AA10)))</formula>
    </cfRule>
    <cfRule type="containsText" dxfId="2814" priority="684" operator="containsText" text="Muy Alta">
      <formula>NOT(ISERROR(SEARCH("Muy Alta",AA10)))</formula>
    </cfRule>
    <cfRule type="containsText" dxfId="2813" priority="685" operator="containsText" text="Alta">
      <formula>NOT(ISERROR(SEARCH("Alta",AA10)))</formula>
    </cfRule>
    <cfRule type="containsText" dxfId="2812" priority="686" operator="containsText" text="Media">
      <formula>NOT(ISERROR(SEARCH("Media",AA10)))</formula>
    </cfRule>
    <cfRule type="containsText" dxfId="2811" priority="687" operator="containsText" text="Baja">
      <formula>NOT(ISERROR(SEARCH("Baja",AA10)))</formula>
    </cfRule>
    <cfRule type="containsText" dxfId="2810" priority="688" operator="containsText" text="Muy Baja">
      <formula>NOT(ISERROR(SEARCH("Muy Baja",AA10)))</formula>
    </cfRule>
  </conditionalFormatting>
  <conditionalFormatting sqref="AE10:AE14">
    <cfRule type="containsText" dxfId="2809" priority="679" operator="containsText" text="Catastrófico">
      <formula>NOT(ISERROR(SEARCH("Catastrófico",AE10)))</formula>
    </cfRule>
    <cfRule type="containsText" dxfId="2808" priority="680" operator="containsText" text="Moderado">
      <formula>NOT(ISERROR(SEARCH("Moderado",AE10)))</formula>
    </cfRule>
    <cfRule type="containsText" dxfId="2807" priority="681" operator="containsText" text="Menor">
      <formula>NOT(ISERROR(SEARCH("Menor",AE10)))</formula>
    </cfRule>
    <cfRule type="containsText" dxfId="2806" priority="682" operator="containsText" text="Leve">
      <formula>NOT(ISERROR(SEARCH("Leve",AE10)))</formula>
    </cfRule>
    <cfRule type="containsText" dxfId="2805" priority="683" operator="containsText" text="Mayor">
      <formula>NOT(ISERROR(SEARCH("Mayor",AE10)))</formula>
    </cfRule>
  </conditionalFormatting>
  <conditionalFormatting sqref="I15 I20 I25">
    <cfRule type="containsText" dxfId="2804" priority="656" operator="containsText" text="Muy Baja">
      <formula>NOT(ISERROR(SEARCH("Muy Baja",I15)))</formula>
    </cfRule>
    <cfRule type="containsText" dxfId="2803" priority="657" operator="containsText" text="Baja">
      <formula>NOT(ISERROR(SEARCH("Baja",I15)))</formula>
    </cfRule>
    <cfRule type="containsText" dxfId="2802" priority="659" operator="containsText" text="Muy Alta">
      <formula>NOT(ISERROR(SEARCH("Muy Alta",I15)))</formula>
    </cfRule>
    <cfRule type="containsText" dxfId="2801" priority="660" operator="containsText" text="Alta">
      <formula>NOT(ISERROR(SEARCH("Alta",I15)))</formula>
    </cfRule>
    <cfRule type="containsText" dxfId="2800" priority="661" operator="containsText" text="Media">
      <formula>NOT(ISERROR(SEARCH("Media",I15)))</formula>
    </cfRule>
    <cfRule type="containsText" dxfId="2799" priority="662" operator="containsText" text="Media">
      <formula>NOT(ISERROR(SEARCH("Media",I15)))</formula>
    </cfRule>
    <cfRule type="containsText" dxfId="2798" priority="663" operator="containsText" text="Media">
      <formula>NOT(ISERROR(SEARCH("Media",I15)))</formula>
    </cfRule>
    <cfRule type="containsText" dxfId="2797" priority="664" operator="containsText" text="Muy Baja">
      <formula>NOT(ISERROR(SEARCH("Muy Baja",I15)))</formula>
    </cfRule>
    <cfRule type="containsText" dxfId="2796" priority="665" operator="containsText" text="Baja">
      <formula>NOT(ISERROR(SEARCH("Baja",I15)))</formula>
    </cfRule>
    <cfRule type="containsText" dxfId="2795" priority="666" operator="containsText" text="Muy Baja">
      <formula>NOT(ISERROR(SEARCH("Muy Baja",I15)))</formula>
    </cfRule>
    <cfRule type="containsText" dxfId="2794" priority="667" operator="containsText" text="Muy Baja">
      <formula>NOT(ISERROR(SEARCH("Muy Baja",I15)))</formula>
    </cfRule>
    <cfRule type="containsText" dxfId="2793" priority="668" operator="containsText" text="Muy Baja">
      <formula>NOT(ISERROR(SEARCH("Muy Baja",I15)))</formula>
    </cfRule>
    <cfRule type="containsText" dxfId="2792" priority="669" operator="containsText" text="Muy Baja'Tabla probabilidad'!">
      <formula>NOT(ISERROR(SEARCH("Muy Baja'Tabla probabilidad'!",I15)))</formula>
    </cfRule>
    <cfRule type="containsText" dxfId="2791" priority="670" operator="containsText" text="Muy bajo">
      <formula>NOT(ISERROR(SEARCH("Muy bajo",I15)))</formula>
    </cfRule>
    <cfRule type="containsText" dxfId="2790" priority="671" operator="containsText" text="Alta">
      <formula>NOT(ISERROR(SEARCH("Alta",I15)))</formula>
    </cfRule>
    <cfRule type="containsText" dxfId="2789" priority="672" operator="containsText" text="Media">
      <formula>NOT(ISERROR(SEARCH("Media",I15)))</formula>
    </cfRule>
    <cfRule type="containsText" dxfId="2788" priority="673" operator="containsText" text="Baja">
      <formula>NOT(ISERROR(SEARCH("Baja",I15)))</formula>
    </cfRule>
    <cfRule type="containsText" dxfId="2787" priority="674" operator="containsText" text="Muy baja">
      <formula>NOT(ISERROR(SEARCH("Muy baja",I15)))</formula>
    </cfRule>
    <cfRule type="cellIs" dxfId="2786" priority="677" operator="between">
      <formula>1</formula>
      <formula>2</formula>
    </cfRule>
    <cfRule type="cellIs" dxfId="2785" priority="678" operator="between">
      <formula>0</formula>
      <formula>2</formula>
    </cfRule>
  </conditionalFormatting>
  <conditionalFormatting sqref="I15 I20 I25">
    <cfRule type="containsText" dxfId="2784" priority="658" operator="containsText" text="Muy Alta">
      <formula>NOT(ISERROR(SEARCH("Muy Alta",I15)))</formula>
    </cfRule>
  </conditionalFormatting>
  <conditionalFormatting sqref="Y15:Y19">
    <cfRule type="containsText" dxfId="2783" priority="650" operator="containsText" text="Muy Alta">
      <formula>NOT(ISERROR(SEARCH("Muy Alta",Y15)))</formula>
    </cfRule>
    <cfRule type="containsText" dxfId="2782" priority="651" operator="containsText" text="Alta">
      <formula>NOT(ISERROR(SEARCH("Alta",Y15)))</formula>
    </cfRule>
    <cfRule type="containsText" dxfId="2781" priority="652" operator="containsText" text="Media">
      <formula>NOT(ISERROR(SEARCH("Media",Y15)))</formula>
    </cfRule>
    <cfRule type="containsText" dxfId="2780" priority="653" operator="containsText" text="Muy Baja">
      <formula>NOT(ISERROR(SEARCH("Muy Baja",Y15)))</formula>
    </cfRule>
    <cfRule type="containsText" dxfId="2779" priority="654" operator="containsText" text="Baja">
      <formula>NOT(ISERROR(SEARCH("Baja",Y15)))</formula>
    </cfRule>
    <cfRule type="containsText" dxfId="2778" priority="655" operator="containsText" text="Muy Baja">
      <formula>NOT(ISERROR(SEARCH("Muy Baja",Y15)))</formula>
    </cfRule>
  </conditionalFormatting>
  <conditionalFormatting sqref="AC15:AC19">
    <cfRule type="containsText" dxfId="2777" priority="645" operator="containsText" text="Catastrófico">
      <formula>NOT(ISERROR(SEARCH("Catastrófico",AC15)))</formula>
    </cfRule>
    <cfRule type="containsText" dxfId="2776" priority="646" operator="containsText" text="Mayor">
      <formula>NOT(ISERROR(SEARCH("Mayor",AC15)))</formula>
    </cfRule>
    <cfRule type="containsText" dxfId="2775" priority="647" operator="containsText" text="Moderado">
      <formula>NOT(ISERROR(SEARCH("Moderado",AC15)))</formula>
    </cfRule>
    <cfRule type="containsText" dxfId="2774" priority="648" operator="containsText" text="Menor">
      <formula>NOT(ISERROR(SEARCH("Menor",AC15)))</formula>
    </cfRule>
    <cfRule type="containsText" dxfId="2773" priority="649" operator="containsText" text="Leve">
      <formula>NOT(ISERROR(SEARCH("Leve",AC15)))</formula>
    </cfRule>
  </conditionalFormatting>
  <conditionalFormatting sqref="AG15">
    <cfRule type="containsText" dxfId="2772" priority="636" operator="containsText" text="Extremo">
      <formula>NOT(ISERROR(SEARCH("Extremo",AG15)))</formula>
    </cfRule>
    <cfRule type="containsText" dxfId="2771" priority="637" operator="containsText" text="Alto">
      <formula>NOT(ISERROR(SEARCH("Alto",AG15)))</formula>
    </cfRule>
    <cfRule type="containsText" dxfId="2770" priority="638" operator="containsText" text="Moderado">
      <formula>NOT(ISERROR(SEARCH("Moderado",AG15)))</formula>
    </cfRule>
    <cfRule type="containsText" dxfId="2769" priority="639" operator="containsText" text="Menor">
      <formula>NOT(ISERROR(SEARCH("Menor",AG15)))</formula>
    </cfRule>
    <cfRule type="containsText" dxfId="2768" priority="640" operator="containsText" text="Bajo">
      <formula>NOT(ISERROR(SEARCH("Bajo",AG15)))</formula>
    </cfRule>
    <cfRule type="containsText" dxfId="2767" priority="641" operator="containsText" text="Moderado">
      <formula>NOT(ISERROR(SEARCH("Moderado",AG15)))</formula>
    </cfRule>
    <cfRule type="containsText" dxfId="2766" priority="642" operator="containsText" text="Extremo">
      <formula>NOT(ISERROR(SEARCH("Extremo",AG15)))</formula>
    </cfRule>
    <cfRule type="containsText" dxfId="2765" priority="643" operator="containsText" text="Baja">
      <formula>NOT(ISERROR(SEARCH("Baja",AG15)))</formula>
    </cfRule>
    <cfRule type="containsText" dxfId="2764" priority="644" operator="containsText" text="Alto">
      <formula>NOT(ISERROR(SEARCH("Alto",AG15)))</formula>
    </cfRule>
  </conditionalFormatting>
  <conditionalFormatting sqref="AE15:AE19">
    <cfRule type="containsText" dxfId="2763" priority="626" operator="containsText" text="Catastrófico">
      <formula>NOT(ISERROR(SEARCH("Catastrófico",AE15)))</formula>
    </cfRule>
    <cfRule type="containsText" dxfId="2762" priority="627" operator="containsText" text="Moderado">
      <formula>NOT(ISERROR(SEARCH("Moderado",AE15)))</formula>
    </cfRule>
    <cfRule type="containsText" dxfId="2761" priority="628" operator="containsText" text="Menor">
      <formula>NOT(ISERROR(SEARCH("Menor",AE15)))</formula>
    </cfRule>
    <cfRule type="containsText" dxfId="2760" priority="629" operator="containsText" text="Leve">
      <formula>NOT(ISERROR(SEARCH("Leve",AE15)))</formula>
    </cfRule>
    <cfRule type="containsText" dxfId="2759" priority="630" operator="containsText" text="Mayor">
      <formula>NOT(ISERROR(SEARCH("Mayor",AE15)))</formula>
    </cfRule>
  </conditionalFormatting>
  <conditionalFormatting sqref="Y20:Y24">
    <cfRule type="containsText" dxfId="2758" priority="620" operator="containsText" text="Muy Alta">
      <formula>NOT(ISERROR(SEARCH("Muy Alta",Y20)))</formula>
    </cfRule>
    <cfRule type="containsText" dxfId="2757" priority="621" operator="containsText" text="Alta">
      <formula>NOT(ISERROR(SEARCH("Alta",Y20)))</formula>
    </cfRule>
    <cfRule type="containsText" dxfId="2756" priority="622" operator="containsText" text="Media">
      <formula>NOT(ISERROR(SEARCH("Media",Y20)))</formula>
    </cfRule>
    <cfRule type="containsText" dxfId="2755" priority="623" operator="containsText" text="Muy Baja">
      <formula>NOT(ISERROR(SEARCH("Muy Baja",Y20)))</formula>
    </cfRule>
    <cfRule type="containsText" dxfId="2754" priority="624" operator="containsText" text="Baja">
      <formula>NOT(ISERROR(SEARCH("Baja",Y20)))</formula>
    </cfRule>
    <cfRule type="containsText" dxfId="2753" priority="625" operator="containsText" text="Muy Baja">
      <formula>NOT(ISERROR(SEARCH("Muy Baja",Y20)))</formula>
    </cfRule>
  </conditionalFormatting>
  <conditionalFormatting sqref="AC20:AC24">
    <cfRule type="containsText" dxfId="2752" priority="615" operator="containsText" text="Catastrófico">
      <formula>NOT(ISERROR(SEARCH("Catastrófico",AC20)))</formula>
    </cfRule>
    <cfRule type="containsText" dxfId="2751" priority="616" operator="containsText" text="Mayor">
      <formula>NOT(ISERROR(SEARCH("Mayor",AC20)))</formula>
    </cfRule>
    <cfRule type="containsText" dxfId="2750" priority="617" operator="containsText" text="Moderado">
      <formula>NOT(ISERROR(SEARCH("Moderado",AC20)))</formula>
    </cfRule>
    <cfRule type="containsText" dxfId="2749" priority="618" operator="containsText" text="Menor">
      <formula>NOT(ISERROR(SEARCH("Menor",AC20)))</formula>
    </cfRule>
    <cfRule type="containsText" dxfId="2748" priority="619" operator="containsText" text="Leve">
      <formula>NOT(ISERROR(SEARCH("Leve",AC20)))</formula>
    </cfRule>
  </conditionalFormatting>
  <conditionalFormatting sqref="AG20">
    <cfRule type="containsText" dxfId="2747" priority="606" operator="containsText" text="Extremo">
      <formula>NOT(ISERROR(SEARCH("Extremo",AG20)))</formula>
    </cfRule>
    <cfRule type="containsText" dxfId="2746" priority="607" operator="containsText" text="Alto">
      <formula>NOT(ISERROR(SEARCH("Alto",AG20)))</formula>
    </cfRule>
    <cfRule type="containsText" dxfId="2745" priority="608" operator="containsText" text="Moderado">
      <formula>NOT(ISERROR(SEARCH("Moderado",AG20)))</formula>
    </cfRule>
    <cfRule type="containsText" dxfId="2744" priority="609" operator="containsText" text="Menor">
      <formula>NOT(ISERROR(SEARCH("Menor",AG20)))</formula>
    </cfRule>
    <cfRule type="containsText" dxfId="2743" priority="610" operator="containsText" text="Bajo">
      <formula>NOT(ISERROR(SEARCH("Bajo",AG20)))</formula>
    </cfRule>
    <cfRule type="containsText" dxfId="2742" priority="611" operator="containsText" text="Moderado">
      <formula>NOT(ISERROR(SEARCH("Moderado",AG20)))</formula>
    </cfRule>
    <cfRule type="containsText" dxfId="2741" priority="612" operator="containsText" text="Extremo">
      <formula>NOT(ISERROR(SEARCH("Extremo",AG20)))</formula>
    </cfRule>
    <cfRule type="containsText" dxfId="2740" priority="613" operator="containsText" text="Baja">
      <formula>NOT(ISERROR(SEARCH("Baja",AG20)))</formula>
    </cfRule>
    <cfRule type="containsText" dxfId="2739" priority="614" operator="containsText" text="Alto">
      <formula>NOT(ISERROR(SEARCH("Alto",AG20)))</formula>
    </cfRule>
  </conditionalFormatting>
  <conditionalFormatting sqref="AE20:AE24">
    <cfRule type="containsText" dxfId="2738" priority="596" operator="containsText" text="Catastrófico">
      <formula>NOT(ISERROR(SEARCH("Catastrófico",AE20)))</formula>
    </cfRule>
    <cfRule type="containsText" dxfId="2737" priority="597" operator="containsText" text="Moderado">
      <formula>NOT(ISERROR(SEARCH("Moderado",AE20)))</formula>
    </cfRule>
    <cfRule type="containsText" dxfId="2736" priority="598" operator="containsText" text="Menor">
      <formula>NOT(ISERROR(SEARCH("Menor",AE20)))</formula>
    </cfRule>
    <cfRule type="containsText" dxfId="2735" priority="599" operator="containsText" text="Leve">
      <formula>NOT(ISERROR(SEARCH("Leve",AE20)))</formula>
    </cfRule>
    <cfRule type="containsText" dxfId="2734" priority="600" operator="containsText" text="Mayor">
      <formula>NOT(ISERROR(SEARCH("Mayor",AE20)))</formula>
    </cfRule>
  </conditionalFormatting>
  <conditionalFormatting sqref="Y25:Y29">
    <cfRule type="containsText" dxfId="2733" priority="560" operator="containsText" text="Muy Alta">
      <formula>NOT(ISERROR(SEARCH("Muy Alta",Y25)))</formula>
    </cfRule>
    <cfRule type="containsText" dxfId="2732" priority="561" operator="containsText" text="Alta">
      <formula>NOT(ISERROR(SEARCH("Alta",Y25)))</formula>
    </cfRule>
    <cfRule type="containsText" dxfId="2731" priority="562" operator="containsText" text="Media">
      <formula>NOT(ISERROR(SEARCH("Media",Y25)))</formula>
    </cfRule>
    <cfRule type="containsText" dxfId="2730" priority="563" operator="containsText" text="Muy Baja">
      <formula>NOT(ISERROR(SEARCH("Muy Baja",Y25)))</formula>
    </cfRule>
    <cfRule type="containsText" dxfId="2729" priority="564" operator="containsText" text="Baja">
      <formula>NOT(ISERROR(SEARCH("Baja",Y25)))</formula>
    </cfRule>
    <cfRule type="containsText" dxfId="2728" priority="565" operator="containsText" text="Muy Baja">
      <formula>NOT(ISERROR(SEARCH("Muy Baja",Y25)))</formula>
    </cfRule>
  </conditionalFormatting>
  <conditionalFormatting sqref="AC25:AC29">
    <cfRule type="containsText" dxfId="2727" priority="555" operator="containsText" text="Catastrófico">
      <formula>NOT(ISERROR(SEARCH("Catastrófico",AC25)))</formula>
    </cfRule>
    <cfRule type="containsText" dxfId="2726" priority="556" operator="containsText" text="Mayor">
      <formula>NOT(ISERROR(SEARCH("Mayor",AC25)))</formula>
    </cfRule>
    <cfRule type="containsText" dxfId="2725" priority="557" operator="containsText" text="Moderado">
      <formula>NOT(ISERROR(SEARCH("Moderado",AC25)))</formula>
    </cfRule>
    <cfRule type="containsText" dxfId="2724" priority="558" operator="containsText" text="Menor">
      <formula>NOT(ISERROR(SEARCH("Menor",AC25)))</formula>
    </cfRule>
    <cfRule type="containsText" dxfId="2723" priority="559" operator="containsText" text="Leve">
      <formula>NOT(ISERROR(SEARCH("Leve",AC25)))</formula>
    </cfRule>
  </conditionalFormatting>
  <conditionalFormatting sqref="AG25">
    <cfRule type="containsText" dxfId="2722" priority="546" operator="containsText" text="Extremo">
      <formula>NOT(ISERROR(SEARCH("Extremo",AG25)))</formula>
    </cfRule>
    <cfRule type="containsText" dxfId="2721" priority="547" operator="containsText" text="Alto">
      <formula>NOT(ISERROR(SEARCH("Alto",AG25)))</formula>
    </cfRule>
    <cfRule type="containsText" dxfId="2720" priority="548" operator="containsText" text="Moderado">
      <formula>NOT(ISERROR(SEARCH("Moderado",AG25)))</formula>
    </cfRule>
    <cfRule type="containsText" dxfId="2719" priority="549" operator="containsText" text="Menor">
      <formula>NOT(ISERROR(SEARCH("Menor",AG25)))</formula>
    </cfRule>
    <cfRule type="containsText" dxfId="2718" priority="550" operator="containsText" text="Bajo">
      <formula>NOT(ISERROR(SEARCH("Bajo",AG25)))</formula>
    </cfRule>
    <cfRule type="containsText" dxfId="2717" priority="551" operator="containsText" text="Moderado">
      <formula>NOT(ISERROR(SEARCH("Moderado",AG25)))</formula>
    </cfRule>
    <cfRule type="containsText" dxfId="2716" priority="552" operator="containsText" text="Extremo">
      <formula>NOT(ISERROR(SEARCH("Extremo",AG25)))</formula>
    </cfRule>
    <cfRule type="containsText" dxfId="2715" priority="553" operator="containsText" text="Baja">
      <formula>NOT(ISERROR(SEARCH("Baja",AG25)))</formula>
    </cfRule>
    <cfRule type="containsText" dxfId="2714" priority="554" operator="containsText" text="Alto">
      <formula>NOT(ISERROR(SEARCH("Alto",AG25)))</formula>
    </cfRule>
  </conditionalFormatting>
  <conditionalFormatting sqref="AE25:AE29">
    <cfRule type="containsText" dxfId="2713" priority="536" operator="containsText" text="Catastrófico">
      <formula>NOT(ISERROR(SEARCH("Catastrófico",AE25)))</formula>
    </cfRule>
    <cfRule type="containsText" dxfId="2712" priority="537" operator="containsText" text="Moderado">
      <formula>NOT(ISERROR(SEARCH("Moderado",AE25)))</formula>
    </cfRule>
    <cfRule type="containsText" dxfId="2711" priority="538" operator="containsText" text="Menor">
      <formula>NOT(ISERROR(SEARCH("Menor",AE25)))</formula>
    </cfRule>
    <cfRule type="containsText" dxfId="2710" priority="539" operator="containsText" text="Leve">
      <formula>NOT(ISERROR(SEARCH("Leve",AE25)))</formula>
    </cfRule>
    <cfRule type="containsText" dxfId="2709" priority="540" operator="containsText" text="Mayor">
      <formula>NOT(ISERROR(SEARCH("Mayor",AE25)))</formula>
    </cfRule>
  </conditionalFormatting>
  <conditionalFormatting sqref="N30 N35">
    <cfRule type="containsText" dxfId="2708" priority="525" operator="containsText" text="Extremo">
      <formula>NOT(ISERROR(SEARCH("Extremo",N30)))</formula>
    </cfRule>
    <cfRule type="containsText" dxfId="2707" priority="526" operator="containsText" text="Alto">
      <formula>NOT(ISERROR(SEARCH("Alto",N30)))</formula>
    </cfRule>
    <cfRule type="containsText" dxfId="2706" priority="527" operator="containsText" text="Bajo">
      <formula>NOT(ISERROR(SEARCH("Bajo",N30)))</formula>
    </cfRule>
    <cfRule type="containsText" dxfId="2705" priority="528" operator="containsText" text="Moderado">
      <formula>NOT(ISERROR(SEARCH("Moderado",N30)))</formula>
    </cfRule>
    <cfRule type="containsText" dxfId="2704" priority="529" operator="containsText" text="Extremo">
      <formula>NOT(ISERROR(SEARCH("Extremo",N30)))</formula>
    </cfRule>
  </conditionalFormatting>
  <conditionalFormatting sqref="I30 I35 I40">
    <cfRule type="containsText" dxfId="2703" priority="496" operator="containsText" text="Muy Baja">
      <formula>NOT(ISERROR(SEARCH("Muy Baja",I30)))</formula>
    </cfRule>
    <cfRule type="containsText" dxfId="2702" priority="497" operator="containsText" text="Baja">
      <formula>NOT(ISERROR(SEARCH("Baja",I30)))</formula>
    </cfRule>
    <cfRule type="containsText" dxfId="2701" priority="499" operator="containsText" text="Muy Alta">
      <formula>NOT(ISERROR(SEARCH("Muy Alta",I30)))</formula>
    </cfRule>
    <cfRule type="containsText" dxfId="2700" priority="500" operator="containsText" text="Alta">
      <formula>NOT(ISERROR(SEARCH("Alta",I30)))</formula>
    </cfRule>
    <cfRule type="containsText" dxfId="2699" priority="501" operator="containsText" text="Media">
      <formula>NOT(ISERROR(SEARCH("Media",I30)))</formula>
    </cfRule>
    <cfRule type="containsText" dxfId="2698" priority="502" operator="containsText" text="Media">
      <formula>NOT(ISERROR(SEARCH("Media",I30)))</formula>
    </cfRule>
    <cfRule type="containsText" dxfId="2697" priority="503" operator="containsText" text="Media">
      <formula>NOT(ISERROR(SEARCH("Media",I30)))</formula>
    </cfRule>
    <cfRule type="containsText" dxfId="2696" priority="504" operator="containsText" text="Muy Baja">
      <formula>NOT(ISERROR(SEARCH("Muy Baja",I30)))</formula>
    </cfRule>
    <cfRule type="containsText" dxfId="2695" priority="505" operator="containsText" text="Baja">
      <formula>NOT(ISERROR(SEARCH("Baja",I30)))</formula>
    </cfRule>
    <cfRule type="containsText" dxfId="2694" priority="506" operator="containsText" text="Muy Baja">
      <formula>NOT(ISERROR(SEARCH("Muy Baja",I30)))</formula>
    </cfRule>
    <cfRule type="containsText" dxfId="2693" priority="507" operator="containsText" text="Muy Baja">
      <formula>NOT(ISERROR(SEARCH("Muy Baja",I30)))</formula>
    </cfRule>
    <cfRule type="containsText" dxfId="2692" priority="508" operator="containsText" text="Muy Baja">
      <formula>NOT(ISERROR(SEARCH("Muy Baja",I30)))</formula>
    </cfRule>
    <cfRule type="containsText" dxfId="2691" priority="509" operator="containsText" text="Muy Baja'Tabla probabilidad'!">
      <formula>NOT(ISERROR(SEARCH("Muy Baja'Tabla probabilidad'!",I30)))</formula>
    </cfRule>
    <cfRule type="containsText" dxfId="2690" priority="510" operator="containsText" text="Muy bajo">
      <formula>NOT(ISERROR(SEARCH("Muy bajo",I30)))</formula>
    </cfRule>
    <cfRule type="containsText" dxfId="2689" priority="511" operator="containsText" text="Alta">
      <formula>NOT(ISERROR(SEARCH("Alta",I30)))</formula>
    </cfRule>
    <cfRule type="containsText" dxfId="2688" priority="512" operator="containsText" text="Media">
      <formula>NOT(ISERROR(SEARCH("Media",I30)))</formula>
    </cfRule>
    <cfRule type="containsText" dxfId="2687" priority="513" operator="containsText" text="Baja">
      <formula>NOT(ISERROR(SEARCH("Baja",I30)))</formula>
    </cfRule>
    <cfRule type="containsText" dxfId="2686" priority="514" operator="containsText" text="Muy baja">
      <formula>NOT(ISERROR(SEARCH("Muy baja",I30)))</formula>
    </cfRule>
    <cfRule type="cellIs" dxfId="2685" priority="517" operator="between">
      <formula>1</formula>
      <formula>2</formula>
    </cfRule>
    <cfRule type="cellIs" dxfId="2684" priority="518" operator="between">
      <formula>0</formula>
      <formula>2</formula>
    </cfRule>
  </conditionalFormatting>
  <conditionalFormatting sqref="I30 I35 I40">
    <cfRule type="containsText" dxfId="2683" priority="498" operator="containsText" text="Muy Alta">
      <formula>NOT(ISERROR(SEARCH("Muy Alta",I30)))</formula>
    </cfRule>
  </conditionalFormatting>
  <conditionalFormatting sqref="Y30:Y34">
    <cfRule type="containsText" dxfId="2682" priority="490" operator="containsText" text="Muy Alta">
      <formula>NOT(ISERROR(SEARCH("Muy Alta",Y30)))</formula>
    </cfRule>
    <cfRule type="containsText" dxfId="2681" priority="491" operator="containsText" text="Alta">
      <formula>NOT(ISERROR(SEARCH("Alta",Y30)))</formula>
    </cfRule>
    <cfRule type="containsText" dxfId="2680" priority="492" operator="containsText" text="Media">
      <formula>NOT(ISERROR(SEARCH("Media",Y30)))</formula>
    </cfRule>
    <cfRule type="containsText" dxfId="2679" priority="493" operator="containsText" text="Muy Baja">
      <formula>NOT(ISERROR(SEARCH("Muy Baja",Y30)))</formula>
    </cfRule>
    <cfRule type="containsText" dxfId="2678" priority="494" operator="containsText" text="Baja">
      <formula>NOT(ISERROR(SEARCH("Baja",Y30)))</formula>
    </cfRule>
    <cfRule type="containsText" dxfId="2677" priority="495" operator="containsText" text="Muy Baja">
      <formula>NOT(ISERROR(SEARCH("Muy Baja",Y30)))</formula>
    </cfRule>
  </conditionalFormatting>
  <conditionalFormatting sqref="AC30:AC34">
    <cfRule type="containsText" dxfId="2676" priority="485" operator="containsText" text="Catastrófico">
      <formula>NOT(ISERROR(SEARCH("Catastrófico",AC30)))</formula>
    </cfRule>
    <cfRule type="containsText" dxfId="2675" priority="486" operator="containsText" text="Mayor">
      <formula>NOT(ISERROR(SEARCH("Mayor",AC30)))</formula>
    </cfRule>
    <cfRule type="containsText" dxfId="2674" priority="487" operator="containsText" text="Moderado">
      <formula>NOT(ISERROR(SEARCH("Moderado",AC30)))</formula>
    </cfRule>
    <cfRule type="containsText" dxfId="2673" priority="488" operator="containsText" text="Menor">
      <formula>NOT(ISERROR(SEARCH("Menor",AC30)))</formula>
    </cfRule>
    <cfRule type="containsText" dxfId="2672" priority="489" operator="containsText" text="Leve">
      <formula>NOT(ISERROR(SEARCH("Leve",AC30)))</formula>
    </cfRule>
  </conditionalFormatting>
  <conditionalFormatting sqref="AG30">
    <cfRule type="containsText" dxfId="2671" priority="476" operator="containsText" text="Extremo">
      <formula>NOT(ISERROR(SEARCH("Extremo",AG30)))</formula>
    </cfRule>
    <cfRule type="containsText" dxfId="2670" priority="477" operator="containsText" text="Alto">
      <formula>NOT(ISERROR(SEARCH("Alto",AG30)))</formula>
    </cfRule>
    <cfRule type="containsText" dxfId="2669" priority="478" operator="containsText" text="Moderado">
      <formula>NOT(ISERROR(SEARCH("Moderado",AG30)))</formula>
    </cfRule>
    <cfRule type="containsText" dxfId="2668" priority="479" operator="containsText" text="Menor">
      <formula>NOT(ISERROR(SEARCH("Menor",AG30)))</formula>
    </cfRule>
    <cfRule type="containsText" dxfId="2667" priority="480" operator="containsText" text="Bajo">
      <formula>NOT(ISERROR(SEARCH("Bajo",AG30)))</formula>
    </cfRule>
    <cfRule type="containsText" dxfId="2666" priority="481" operator="containsText" text="Moderado">
      <formula>NOT(ISERROR(SEARCH("Moderado",AG30)))</formula>
    </cfRule>
    <cfRule type="containsText" dxfId="2665" priority="482" operator="containsText" text="Extremo">
      <formula>NOT(ISERROR(SEARCH("Extremo",AG30)))</formula>
    </cfRule>
    <cfRule type="containsText" dxfId="2664" priority="483" operator="containsText" text="Baja">
      <formula>NOT(ISERROR(SEARCH("Baja",AG30)))</formula>
    </cfRule>
    <cfRule type="containsText" dxfId="2663" priority="484" operator="containsText" text="Alto">
      <formula>NOT(ISERROR(SEARCH("Alto",AG30)))</formula>
    </cfRule>
  </conditionalFormatting>
  <conditionalFormatting sqref="AE30:AE34">
    <cfRule type="containsText" dxfId="2662" priority="466" operator="containsText" text="Catastrófico">
      <formula>NOT(ISERROR(SEARCH("Catastrófico",AE30)))</formula>
    </cfRule>
    <cfRule type="containsText" dxfId="2661" priority="467" operator="containsText" text="Moderado">
      <formula>NOT(ISERROR(SEARCH("Moderado",AE30)))</formula>
    </cfRule>
    <cfRule type="containsText" dxfId="2660" priority="468" operator="containsText" text="Menor">
      <formula>NOT(ISERROR(SEARCH("Menor",AE30)))</formula>
    </cfRule>
    <cfRule type="containsText" dxfId="2659" priority="469" operator="containsText" text="Leve">
      <formula>NOT(ISERROR(SEARCH("Leve",AE30)))</formula>
    </cfRule>
    <cfRule type="containsText" dxfId="2658" priority="470" operator="containsText" text="Mayor">
      <formula>NOT(ISERROR(SEARCH("Mayor",AE30)))</formula>
    </cfRule>
  </conditionalFormatting>
  <conditionalFormatting sqref="Y35:Y39">
    <cfRule type="containsText" dxfId="2657" priority="400" operator="containsText" text="Muy Alta">
      <formula>NOT(ISERROR(SEARCH("Muy Alta",Y35)))</formula>
    </cfRule>
    <cfRule type="containsText" dxfId="2656" priority="401" operator="containsText" text="Alta">
      <formula>NOT(ISERROR(SEARCH("Alta",Y35)))</formula>
    </cfRule>
    <cfRule type="containsText" dxfId="2655" priority="402" operator="containsText" text="Media">
      <formula>NOT(ISERROR(SEARCH("Media",Y35)))</formula>
    </cfRule>
    <cfRule type="containsText" dxfId="2654" priority="403" operator="containsText" text="Muy Baja">
      <formula>NOT(ISERROR(SEARCH("Muy Baja",Y35)))</formula>
    </cfRule>
    <cfRule type="containsText" dxfId="2653" priority="404" operator="containsText" text="Baja">
      <formula>NOT(ISERROR(SEARCH("Baja",Y35)))</formula>
    </cfRule>
    <cfRule type="containsText" dxfId="2652" priority="405" operator="containsText" text="Muy Baja">
      <formula>NOT(ISERROR(SEARCH("Muy Baja",Y35)))</formula>
    </cfRule>
  </conditionalFormatting>
  <conditionalFormatting sqref="AC35:AC39">
    <cfRule type="containsText" dxfId="2651" priority="395" operator="containsText" text="Catastrófico">
      <formula>NOT(ISERROR(SEARCH("Catastrófico",AC35)))</formula>
    </cfRule>
    <cfRule type="containsText" dxfId="2650" priority="396" operator="containsText" text="Mayor">
      <formula>NOT(ISERROR(SEARCH("Mayor",AC35)))</formula>
    </cfRule>
    <cfRule type="containsText" dxfId="2649" priority="397" operator="containsText" text="Moderado">
      <formula>NOT(ISERROR(SEARCH("Moderado",AC35)))</formula>
    </cfRule>
    <cfRule type="containsText" dxfId="2648" priority="398" operator="containsText" text="Menor">
      <formula>NOT(ISERROR(SEARCH("Menor",AC35)))</formula>
    </cfRule>
    <cfRule type="containsText" dxfId="2647" priority="399" operator="containsText" text="Leve">
      <formula>NOT(ISERROR(SEARCH("Leve",AC35)))</formula>
    </cfRule>
  </conditionalFormatting>
  <conditionalFormatting sqref="AG35">
    <cfRule type="containsText" dxfId="2646" priority="386" operator="containsText" text="Extremo">
      <formula>NOT(ISERROR(SEARCH("Extremo",AG35)))</formula>
    </cfRule>
    <cfRule type="containsText" dxfId="2645" priority="387" operator="containsText" text="Alto">
      <formula>NOT(ISERROR(SEARCH("Alto",AG35)))</formula>
    </cfRule>
    <cfRule type="containsText" dxfId="2644" priority="388" operator="containsText" text="Moderado">
      <formula>NOT(ISERROR(SEARCH("Moderado",AG35)))</formula>
    </cfRule>
    <cfRule type="containsText" dxfId="2643" priority="389" operator="containsText" text="Menor">
      <formula>NOT(ISERROR(SEARCH("Menor",AG35)))</formula>
    </cfRule>
    <cfRule type="containsText" dxfId="2642" priority="390" operator="containsText" text="Bajo">
      <formula>NOT(ISERROR(SEARCH("Bajo",AG35)))</formula>
    </cfRule>
    <cfRule type="containsText" dxfId="2641" priority="391" operator="containsText" text="Moderado">
      <formula>NOT(ISERROR(SEARCH("Moderado",AG35)))</formula>
    </cfRule>
    <cfRule type="containsText" dxfId="2640" priority="392" operator="containsText" text="Extremo">
      <formula>NOT(ISERROR(SEARCH("Extremo",AG35)))</formula>
    </cfRule>
    <cfRule type="containsText" dxfId="2639" priority="393" operator="containsText" text="Baja">
      <formula>NOT(ISERROR(SEARCH("Baja",AG35)))</formula>
    </cfRule>
    <cfRule type="containsText" dxfId="2638" priority="394" operator="containsText" text="Alto">
      <formula>NOT(ISERROR(SEARCH("Alto",AG35)))</formula>
    </cfRule>
  </conditionalFormatting>
  <conditionalFormatting sqref="AE35:AE39">
    <cfRule type="containsText" dxfId="2637" priority="376" operator="containsText" text="Catastrófico">
      <formula>NOT(ISERROR(SEARCH("Catastrófico",AE35)))</formula>
    </cfRule>
    <cfRule type="containsText" dxfId="2636" priority="377" operator="containsText" text="Moderado">
      <formula>NOT(ISERROR(SEARCH("Moderado",AE35)))</formula>
    </cfRule>
    <cfRule type="containsText" dxfId="2635" priority="378" operator="containsText" text="Menor">
      <formula>NOT(ISERROR(SEARCH("Menor",AE35)))</formula>
    </cfRule>
    <cfRule type="containsText" dxfId="2634" priority="379" operator="containsText" text="Leve">
      <formula>NOT(ISERROR(SEARCH("Leve",AE35)))</formula>
    </cfRule>
    <cfRule type="containsText" dxfId="2633" priority="380" operator="containsText" text="Mayor">
      <formula>NOT(ISERROR(SEARCH("Mayor",AE35)))</formula>
    </cfRule>
  </conditionalFormatting>
  <conditionalFormatting sqref="N40">
    <cfRule type="containsText" dxfId="2632" priority="371" operator="containsText" text="Extremo">
      <formula>NOT(ISERROR(SEARCH("Extremo",N40)))</formula>
    </cfRule>
    <cfRule type="containsText" dxfId="2631" priority="372" operator="containsText" text="Alto">
      <formula>NOT(ISERROR(SEARCH("Alto",N40)))</formula>
    </cfRule>
    <cfRule type="containsText" dxfId="2630" priority="373" operator="containsText" text="Bajo">
      <formula>NOT(ISERROR(SEARCH("Bajo",N40)))</formula>
    </cfRule>
    <cfRule type="containsText" dxfId="2629" priority="374" operator="containsText" text="Moderado">
      <formula>NOT(ISERROR(SEARCH("Moderado",N40)))</formula>
    </cfRule>
    <cfRule type="containsText" dxfId="2628" priority="375" operator="containsText" text="Extremo">
      <formula>NOT(ISERROR(SEARCH("Extremo",N40)))</formula>
    </cfRule>
  </conditionalFormatting>
  <conditionalFormatting sqref="Y40:Y44">
    <cfRule type="containsText" dxfId="2627" priority="330" operator="containsText" text="Muy Alta">
      <formula>NOT(ISERROR(SEARCH("Muy Alta",Y40)))</formula>
    </cfRule>
    <cfRule type="containsText" dxfId="2626" priority="331" operator="containsText" text="Alta">
      <formula>NOT(ISERROR(SEARCH("Alta",Y40)))</formula>
    </cfRule>
    <cfRule type="containsText" dxfId="2625" priority="332" operator="containsText" text="Media">
      <formula>NOT(ISERROR(SEARCH("Media",Y40)))</formula>
    </cfRule>
    <cfRule type="containsText" dxfId="2624" priority="333" operator="containsText" text="Muy Baja">
      <formula>NOT(ISERROR(SEARCH("Muy Baja",Y40)))</formula>
    </cfRule>
    <cfRule type="containsText" dxfId="2623" priority="334" operator="containsText" text="Baja">
      <formula>NOT(ISERROR(SEARCH("Baja",Y40)))</formula>
    </cfRule>
    <cfRule type="containsText" dxfId="2622" priority="335" operator="containsText" text="Muy Baja">
      <formula>NOT(ISERROR(SEARCH("Muy Baja",Y40)))</formula>
    </cfRule>
  </conditionalFormatting>
  <conditionalFormatting sqref="AC40:AC44">
    <cfRule type="containsText" dxfId="2621" priority="325" operator="containsText" text="Catastrófico">
      <formula>NOT(ISERROR(SEARCH("Catastrófico",AC40)))</formula>
    </cfRule>
    <cfRule type="containsText" dxfId="2620" priority="326" operator="containsText" text="Mayor">
      <formula>NOT(ISERROR(SEARCH("Mayor",AC40)))</formula>
    </cfRule>
    <cfRule type="containsText" dxfId="2619" priority="327" operator="containsText" text="Moderado">
      <formula>NOT(ISERROR(SEARCH("Moderado",AC40)))</formula>
    </cfRule>
    <cfRule type="containsText" dxfId="2618" priority="328" operator="containsText" text="Menor">
      <formula>NOT(ISERROR(SEARCH("Menor",AC40)))</formula>
    </cfRule>
    <cfRule type="containsText" dxfId="2617" priority="329" operator="containsText" text="Leve">
      <formula>NOT(ISERROR(SEARCH("Leve",AC40)))</formula>
    </cfRule>
  </conditionalFormatting>
  <conditionalFormatting sqref="AG40">
    <cfRule type="containsText" dxfId="2616" priority="316" operator="containsText" text="Extremo">
      <formula>NOT(ISERROR(SEARCH("Extremo",AG40)))</formula>
    </cfRule>
    <cfRule type="containsText" dxfId="2615" priority="317" operator="containsText" text="Alto">
      <formula>NOT(ISERROR(SEARCH("Alto",AG40)))</formula>
    </cfRule>
    <cfRule type="containsText" dxfId="2614" priority="318" operator="containsText" text="Moderado">
      <formula>NOT(ISERROR(SEARCH("Moderado",AG40)))</formula>
    </cfRule>
    <cfRule type="containsText" dxfId="2613" priority="319" operator="containsText" text="Menor">
      <formula>NOT(ISERROR(SEARCH("Menor",AG40)))</formula>
    </cfRule>
    <cfRule type="containsText" dxfId="2612" priority="320" operator="containsText" text="Bajo">
      <formula>NOT(ISERROR(SEARCH("Bajo",AG40)))</formula>
    </cfRule>
    <cfRule type="containsText" dxfId="2611" priority="321" operator="containsText" text="Moderado">
      <formula>NOT(ISERROR(SEARCH("Moderado",AG40)))</formula>
    </cfRule>
    <cfRule type="containsText" dxfId="2610" priority="322" operator="containsText" text="Extremo">
      <formula>NOT(ISERROR(SEARCH("Extremo",AG40)))</formula>
    </cfRule>
    <cfRule type="containsText" dxfId="2609" priority="323" operator="containsText" text="Baja">
      <formula>NOT(ISERROR(SEARCH("Baja",AG40)))</formula>
    </cfRule>
    <cfRule type="containsText" dxfId="2608" priority="324" operator="containsText" text="Alto">
      <formula>NOT(ISERROR(SEARCH("Alto",AG40)))</formula>
    </cfRule>
  </conditionalFormatting>
  <conditionalFormatting sqref="AE40:AE44">
    <cfRule type="containsText" dxfId="2607" priority="306" operator="containsText" text="Catastrófico">
      <formula>NOT(ISERROR(SEARCH("Catastrófico",AE40)))</formula>
    </cfRule>
    <cfRule type="containsText" dxfId="2606" priority="307" operator="containsText" text="Moderado">
      <formula>NOT(ISERROR(SEARCH("Moderado",AE40)))</formula>
    </cfRule>
    <cfRule type="containsText" dxfId="2605" priority="308" operator="containsText" text="Menor">
      <formula>NOT(ISERROR(SEARCH("Menor",AE40)))</formula>
    </cfRule>
    <cfRule type="containsText" dxfId="2604" priority="309" operator="containsText" text="Leve">
      <formula>NOT(ISERROR(SEARCH("Leve",AE40)))</formula>
    </cfRule>
    <cfRule type="containsText" dxfId="2603" priority="310" operator="containsText" text="Mayor">
      <formula>NOT(ISERROR(SEARCH("Mayor",AE40)))</formula>
    </cfRule>
  </conditionalFormatting>
  <conditionalFormatting sqref="N45">
    <cfRule type="containsText" dxfId="2602" priority="301" operator="containsText" text="Extremo">
      <formula>NOT(ISERROR(SEARCH("Extremo",N45)))</formula>
    </cfRule>
    <cfRule type="containsText" dxfId="2601" priority="302" operator="containsText" text="Alto">
      <formula>NOT(ISERROR(SEARCH("Alto",N45)))</formula>
    </cfRule>
    <cfRule type="containsText" dxfId="2600" priority="303" operator="containsText" text="Bajo">
      <formula>NOT(ISERROR(SEARCH("Bajo",N45)))</formula>
    </cfRule>
    <cfRule type="containsText" dxfId="2599" priority="304" operator="containsText" text="Moderado">
      <formula>NOT(ISERROR(SEARCH("Moderado",N45)))</formula>
    </cfRule>
    <cfRule type="containsText" dxfId="2598" priority="305" operator="containsText" text="Extremo">
      <formula>NOT(ISERROR(SEARCH("Extremo",N45)))</formula>
    </cfRule>
  </conditionalFormatting>
  <conditionalFormatting sqref="I45">
    <cfRule type="containsText" dxfId="2597" priority="278" operator="containsText" text="Muy Baja">
      <formula>NOT(ISERROR(SEARCH("Muy Baja",I45)))</formula>
    </cfRule>
    <cfRule type="containsText" dxfId="2596" priority="279" operator="containsText" text="Baja">
      <formula>NOT(ISERROR(SEARCH("Baja",I45)))</formula>
    </cfRule>
    <cfRule type="containsText" dxfId="2595" priority="281" operator="containsText" text="Muy Alta">
      <formula>NOT(ISERROR(SEARCH("Muy Alta",I45)))</formula>
    </cfRule>
    <cfRule type="containsText" dxfId="2594" priority="282" operator="containsText" text="Alta">
      <formula>NOT(ISERROR(SEARCH("Alta",I45)))</formula>
    </cfRule>
    <cfRule type="containsText" dxfId="2593" priority="283" operator="containsText" text="Media">
      <formula>NOT(ISERROR(SEARCH("Media",I45)))</formula>
    </cfRule>
    <cfRule type="containsText" dxfId="2592" priority="284" operator="containsText" text="Media">
      <formula>NOT(ISERROR(SEARCH("Media",I45)))</formula>
    </cfRule>
    <cfRule type="containsText" dxfId="2591" priority="285" operator="containsText" text="Media">
      <formula>NOT(ISERROR(SEARCH("Media",I45)))</formula>
    </cfRule>
    <cfRule type="containsText" dxfId="2590" priority="286" operator="containsText" text="Muy Baja">
      <formula>NOT(ISERROR(SEARCH("Muy Baja",I45)))</formula>
    </cfRule>
    <cfRule type="containsText" dxfId="2589" priority="287" operator="containsText" text="Baja">
      <formula>NOT(ISERROR(SEARCH("Baja",I45)))</formula>
    </cfRule>
    <cfRule type="containsText" dxfId="2588" priority="288" operator="containsText" text="Muy Baja">
      <formula>NOT(ISERROR(SEARCH("Muy Baja",I45)))</formula>
    </cfRule>
    <cfRule type="containsText" dxfId="2587" priority="289" operator="containsText" text="Muy Baja">
      <formula>NOT(ISERROR(SEARCH("Muy Baja",I45)))</formula>
    </cfRule>
    <cfRule type="containsText" dxfId="2586" priority="290" operator="containsText" text="Muy Baja">
      <formula>NOT(ISERROR(SEARCH("Muy Baja",I45)))</formula>
    </cfRule>
    <cfRule type="containsText" dxfId="2585" priority="291" operator="containsText" text="Muy Baja'Tabla probabilidad'!">
      <formula>NOT(ISERROR(SEARCH("Muy Baja'Tabla probabilidad'!",I45)))</formula>
    </cfRule>
    <cfRule type="containsText" dxfId="2584" priority="292" operator="containsText" text="Muy bajo">
      <formula>NOT(ISERROR(SEARCH("Muy bajo",I45)))</formula>
    </cfRule>
    <cfRule type="containsText" dxfId="2583" priority="293" operator="containsText" text="Alta">
      <formula>NOT(ISERROR(SEARCH("Alta",I45)))</formula>
    </cfRule>
    <cfRule type="containsText" dxfId="2582" priority="294" operator="containsText" text="Media">
      <formula>NOT(ISERROR(SEARCH("Media",I45)))</formula>
    </cfRule>
    <cfRule type="containsText" dxfId="2581" priority="295" operator="containsText" text="Baja">
      <formula>NOT(ISERROR(SEARCH("Baja",I45)))</formula>
    </cfRule>
    <cfRule type="containsText" dxfId="2580" priority="296" operator="containsText" text="Muy baja">
      <formula>NOT(ISERROR(SEARCH("Muy baja",I45)))</formula>
    </cfRule>
    <cfRule type="cellIs" dxfId="2579" priority="299" operator="between">
      <formula>1</formula>
      <formula>2</formula>
    </cfRule>
    <cfRule type="cellIs" dxfId="2578" priority="300" operator="between">
      <formula>0</formula>
      <formula>2</formula>
    </cfRule>
  </conditionalFormatting>
  <conditionalFormatting sqref="I45">
    <cfRule type="containsText" dxfId="2577" priority="280" operator="containsText" text="Muy Alta">
      <formula>NOT(ISERROR(SEARCH("Muy Alta",I45)))</formula>
    </cfRule>
  </conditionalFormatting>
  <conditionalFormatting sqref="Y45:Y49">
    <cfRule type="containsText" dxfId="2576" priority="260" operator="containsText" text="Muy Alta">
      <formula>NOT(ISERROR(SEARCH("Muy Alta",Y45)))</formula>
    </cfRule>
    <cfRule type="containsText" dxfId="2575" priority="261" operator="containsText" text="Alta">
      <formula>NOT(ISERROR(SEARCH("Alta",Y45)))</formula>
    </cfRule>
    <cfRule type="containsText" dxfId="2574" priority="262" operator="containsText" text="Media">
      <formula>NOT(ISERROR(SEARCH("Media",Y45)))</formula>
    </cfRule>
    <cfRule type="containsText" dxfId="2573" priority="263" operator="containsText" text="Muy Baja">
      <formula>NOT(ISERROR(SEARCH("Muy Baja",Y45)))</formula>
    </cfRule>
    <cfRule type="containsText" dxfId="2572" priority="264" operator="containsText" text="Baja">
      <formula>NOT(ISERROR(SEARCH("Baja",Y45)))</formula>
    </cfRule>
    <cfRule type="containsText" dxfId="2571" priority="265" operator="containsText" text="Muy Baja">
      <formula>NOT(ISERROR(SEARCH("Muy Baja",Y45)))</formula>
    </cfRule>
  </conditionalFormatting>
  <conditionalFormatting sqref="AC45:AC49">
    <cfRule type="containsText" dxfId="2570" priority="255" operator="containsText" text="Catastrófico">
      <formula>NOT(ISERROR(SEARCH("Catastrófico",AC45)))</formula>
    </cfRule>
    <cfRule type="containsText" dxfId="2569" priority="256" operator="containsText" text="Mayor">
      <formula>NOT(ISERROR(SEARCH("Mayor",AC45)))</formula>
    </cfRule>
    <cfRule type="containsText" dxfId="2568" priority="257" operator="containsText" text="Moderado">
      <formula>NOT(ISERROR(SEARCH("Moderado",AC45)))</formula>
    </cfRule>
    <cfRule type="containsText" dxfId="2567" priority="258" operator="containsText" text="Menor">
      <formula>NOT(ISERROR(SEARCH("Menor",AC45)))</formula>
    </cfRule>
    <cfRule type="containsText" dxfId="2566" priority="259" operator="containsText" text="Leve">
      <formula>NOT(ISERROR(SEARCH("Leve",AC45)))</formula>
    </cfRule>
  </conditionalFormatting>
  <conditionalFormatting sqref="AG45">
    <cfRule type="containsText" dxfId="2565" priority="246" operator="containsText" text="Extremo">
      <formula>NOT(ISERROR(SEARCH("Extremo",AG45)))</formula>
    </cfRule>
    <cfRule type="containsText" dxfId="2564" priority="247" operator="containsText" text="Alto">
      <formula>NOT(ISERROR(SEARCH("Alto",AG45)))</formula>
    </cfRule>
    <cfRule type="containsText" dxfId="2563" priority="248" operator="containsText" text="Moderado">
      <formula>NOT(ISERROR(SEARCH("Moderado",AG45)))</formula>
    </cfRule>
    <cfRule type="containsText" dxfId="2562" priority="249" operator="containsText" text="Menor">
      <formula>NOT(ISERROR(SEARCH("Menor",AG45)))</formula>
    </cfRule>
    <cfRule type="containsText" dxfId="2561" priority="250" operator="containsText" text="Bajo">
      <formula>NOT(ISERROR(SEARCH("Bajo",AG45)))</formula>
    </cfRule>
    <cfRule type="containsText" dxfId="2560" priority="251" operator="containsText" text="Moderado">
      <formula>NOT(ISERROR(SEARCH("Moderado",AG45)))</formula>
    </cfRule>
    <cfRule type="containsText" dxfId="2559" priority="252" operator="containsText" text="Extremo">
      <formula>NOT(ISERROR(SEARCH("Extremo",AG45)))</formula>
    </cfRule>
    <cfRule type="containsText" dxfId="2558" priority="253" operator="containsText" text="Baja">
      <formula>NOT(ISERROR(SEARCH("Baja",AG45)))</formula>
    </cfRule>
    <cfRule type="containsText" dxfId="2557" priority="254" operator="containsText" text="Alto">
      <formula>NOT(ISERROR(SEARCH("Alto",AG45)))</formula>
    </cfRule>
  </conditionalFormatting>
  <conditionalFormatting sqref="AE45:AE49">
    <cfRule type="containsText" dxfId="2556" priority="236" operator="containsText" text="Catastrófico">
      <formula>NOT(ISERROR(SEARCH("Catastrófico",AE45)))</formula>
    </cfRule>
    <cfRule type="containsText" dxfId="2555" priority="237" operator="containsText" text="Moderado">
      <formula>NOT(ISERROR(SEARCH("Moderado",AE45)))</formula>
    </cfRule>
    <cfRule type="containsText" dxfId="2554" priority="238" operator="containsText" text="Menor">
      <formula>NOT(ISERROR(SEARCH("Menor",AE45)))</formula>
    </cfRule>
    <cfRule type="containsText" dxfId="2553" priority="239" operator="containsText" text="Leve">
      <formula>NOT(ISERROR(SEARCH("Leve",AE45)))</formula>
    </cfRule>
    <cfRule type="containsText" dxfId="2552" priority="240" operator="containsText" text="Mayor">
      <formula>NOT(ISERROR(SEARCH("Mayor",AE45)))</formula>
    </cfRule>
  </conditionalFormatting>
  <conditionalFormatting sqref="N50">
    <cfRule type="containsText" dxfId="2551" priority="231" operator="containsText" text="Extremo">
      <formula>NOT(ISERROR(SEARCH("Extremo",N50)))</formula>
    </cfRule>
    <cfRule type="containsText" dxfId="2550" priority="232" operator="containsText" text="Alto">
      <formula>NOT(ISERROR(SEARCH("Alto",N50)))</formula>
    </cfRule>
    <cfRule type="containsText" dxfId="2549" priority="233" operator="containsText" text="Bajo">
      <formula>NOT(ISERROR(SEARCH("Bajo",N50)))</formula>
    </cfRule>
    <cfRule type="containsText" dxfId="2548" priority="234" operator="containsText" text="Moderado">
      <formula>NOT(ISERROR(SEARCH("Moderado",N50)))</formula>
    </cfRule>
    <cfRule type="containsText" dxfId="2547" priority="235" operator="containsText" text="Extremo">
      <formula>NOT(ISERROR(SEARCH("Extremo",N50)))</formula>
    </cfRule>
  </conditionalFormatting>
  <conditionalFormatting sqref="I50">
    <cfRule type="containsText" dxfId="2546" priority="208" operator="containsText" text="Muy Baja">
      <formula>NOT(ISERROR(SEARCH("Muy Baja",I50)))</formula>
    </cfRule>
    <cfRule type="containsText" dxfId="2545" priority="209" operator="containsText" text="Baja">
      <formula>NOT(ISERROR(SEARCH("Baja",I50)))</formula>
    </cfRule>
    <cfRule type="containsText" dxfId="2544" priority="211" operator="containsText" text="Muy Alta">
      <formula>NOT(ISERROR(SEARCH("Muy Alta",I50)))</formula>
    </cfRule>
    <cfRule type="containsText" dxfId="2543" priority="212" operator="containsText" text="Alta">
      <formula>NOT(ISERROR(SEARCH("Alta",I50)))</formula>
    </cfRule>
    <cfRule type="containsText" dxfId="2542" priority="213" operator="containsText" text="Media">
      <formula>NOT(ISERROR(SEARCH("Media",I50)))</formula>
    </cfRule>
    <cfRule type="containsText" dxfId="2541" priority="214" operator="containsText" text="Media">
      <formula>NOT(ISERROR(SEARCH("Media",I50)))</formula>
    </cfRule>
    <cfRule type="containsText" dxfId="2540" priority="215" operator="containsText" text="Media">
      <formula>NOT(ISERROR(SEARCH("Media",I50)))</formula>
    </cfRule>
    <cfRule type="containsText" dxfId="2539" priority="216" operator="containsText" text="Muy Baja">
      <formula>NOT(ISERROR(SEARCH("Muy Baja",I50)))</formula>
    </cfRule>
    <cfRule type="containsText" dxfId="2538" priority="217" operator="containsText" text="Baja">
      <formula>NOT(ISERROR(SEARCH("Baja",I50)))</formula>
    </cfRule>
    <cfRule type="containsText" dxfId="2537" priority="218" operator="containsText" text="Muy Baja">
      <formula>NOT(ISERROR(SEARCH("Muy Baja",I50)))</formula>
    </cfRule>
    <cfRule type="containsText" dxfId="2536" priority="219" operator="containsText" text="Muy Baja">
      <formula>NOT(ISERROR(SEARCH("Muy Baja",I50)))</formula>
    </cfRule>
    <cfRule type="containsText" dxfId="2535" priority="220" operator="containsText" text="Muy Baja">
      <formula>NOT(ISERROR(SEARCH("Muy Baja",I50)))</formula>
    </cfRule>
    <cfRule type="containsText" dxfId="2534" priority="221" operator="containsText" text="Muy Baja'Tabla probabilidad'!">
      <formula>NOT(ISERROR(SEARCH("Muy Baja'Tabla probabilidad'!",I50)))</formula>
    </cfRule>
    <cfRule type="containsText" dxfId="2533" priority="222" operator="containsText" text="Muy bajo">
      <formula>NOT(ISERROR(SEARCH("Muy bajo",I50)))</formula>
    </cfRule>
    <cfRule type="containsText" dxfId="2532" priority="223" operator="containsText" text="Alta">
      <formula>NOT(ISERROR(SEARCH("Alta",I50)))</formula>
    </cfRule>
    <cfRule type="containsText" dxfId="2531" priority="224" operator="containsText" text="Media">
      <formula>NOT(ISERROR(SEARCH("Media",I50)))</formula>
    </cfRule>
    <cfRule type="containsText" dxfId="2530" priority="225" operator="containsText" text="Baja">
      <formula>NOT(ISERROR(SEARCH("Baja",I50)))</formula>
    </cfRule>
    <cfRule type="containsText" dxfId="2529" priority="226" operator="containsText" text="Muy baja">
      <formula>NOT(ISERROR(SEARCH("Muy baja",I50)))</formula>
    </cfRule>
    <cfRule type="cellIs" dxfId="2528" priority="229" operator="between">
      <formula>1</formula>
      <formula>2</formula>
    </cfRule>
    <cfRule type="cellIs" dxfId="2527" priority="230" operator="between">
      <formula>0</formula>
      <formula>2</formula>
    </cfRule>
  </conditionalFormatting>
  <conditionalFormatting sqref="I50">
    <cfRule type="containsText" dxfId="2526" priority="210" operator="containsText" text="Muy Alta">
      <formula>NOT(ISERROR(SEARCH("Muy Alta",I50)))</formula>
    </cfRule>
  </conditionalFormatting>
  <conditionalFormatting sqref="Y50:Y54">
    <cfRule type="containsText" dxfId="2525" priority="190" operator="containsText" text="Muy Alta">
      <formula>NOT(ISERROR(SEARCH("Muy Alta",Y50)))</formula>
    </cfRule>
    <cfRule type="containsText" dxfId="2524" priority="191" operator="containsText" text="Alta">
      <formula>NOT(ISERROR(SEARCH("Alta",Y50)))</formula>
    </cfRule>
    <cfRule type="containsText" dxfId="2523" priority="192" operator="containsText" text="Media">
      <formula>NOT(ISERROR(SEARCH("Media",Y50)))</formula>
    </cfRule>
    <cfRule type="containsText" dxfId="2522" priority="193" operator="containsText" text="Muy Baja">
      <formula>NOT(ISERROR(SEARCH("Muy Baja",Y50)))</formula>
    </cfRule>
    <cfRule type="containsText" dxfId="2521" priority="194" operator="containsText" text="Baja">
      <formula>NOT(ISERROR(SEARCH("Baja",Y50)))</formula>
    </cfRule>
    <cfRule type="containsText" dxfId="2520" priority="195" operator="containsText" text="Muy Baja">
      <formula>NOT(ISERROR(SEARCH("Muy Baja",Y50)))</formula>
    </cfRule>
  </conditionalFormatting>
  <conditionalFormatting sqref="AC50:AC54">
    <cfRule type="containsText" dxfId="2519" priority="185" operator="containsText" text="Catastrófico">
      <formula>NOT(ISERROR(SEARCH("Catastrófico",AC50)))</formula>
    </cfRule>
    <cfRule type="containsText" dxfId="2518" priority="186" operator="containsText" text="Mayor">
      <formula>NOT(ISERROR(SEARCH("Mayor",AC50)))</formula>
    </cfRule>
    <cfRule type="containsText" dxfId="2517" priority="187" operator="containsText" text="Moderado">
      <formula>NOT(ISERROR(SEARCH("Moderado",AC50)))</formula>
    </cfRule>
    <cfRule type="containsText" dxfId="2516" priority="188" operator="containsText" text="Menor">
      <formula>NOT(ISERROR(SEARCH("Menor",AC50)))</formula>
    </cfRule>
    <cfRule type="containsText" dxfId="2515" priority="189" operator="containsText" text="Leve">
      <formula>NOT(ISERROR(SEARCH("Leve",AC50)))</formula>
    </cfRule>
  </conditionalFormatting>
  <conditionalFormatting sqref="AG50">
    <cfRule type="containsText" dxfId="2514" priority="176" operator="containsText" text="Extremo">
      <formula>NOT(ISERROR(SEARCH("Extremo",AG50)))</formula>
    </cfRule>
    <cfRule type="containsText" dxfId="2513" priority="177" operator="containsText" text="Alto">
      <formula>NOT(ISERROR(SEARCH("Alto",AG50)))</formula>
    </cfRule>
    <cfRule type="containsText" dxfId="2512" priority="178" operator="containsText" text="Moderado">
      <formula>NOT(ISERROR(SEARCH("Moderado",AG50)))</formula>
    </cfRule>
    <cfRule type="containsText" dxfId="2511" priority="179" operator="containsText" text="Menor">
      <formula>NOT(ISERROR(SEARCH("Menor",AG50)))</formula>
    </cfRule>
    <cfRule type="containsText" dxfId="2510" priority="180" operator="containsText" text="Bajo">
      <formula>NOT(ISERROR(SEARCH("Bajo",AG50)))</formula>
    </cfRule>
    <cfRule type="containsText" dxfId="2509" priority="181" operator="containsText" text="Moderado">
      <formula>NOT(ISERROR(SEARCH("Moderado",AG50)))</formula>
    </cfRule>
    <cfRule type="containsText" dxfId="2508" priority="182" operator="containsText" text="Extremo">
      <formula>NOT(ISERROR(SEARCH("Extremo",AG50)))</formula>
    </cfRule>
    <cfRule type="containsText" dxfId="2507" priority="183" operator="containsText" text="Baja">
      <formula>NOT(ISERROR(SEARCH("Baja",AG50)))</formula>
    </cfRule>
    <cfRule type="containsText" dxfId="2506" priority="184" operator="containsText" text="Alto">
      <formula>NOT(ISERROR(SEARCH("Alto",AG50)))</formula>
    </cfRule>
  </conditionalFormatting>
  <conditionalFormatting sqref="AE50:AE54">
    <cfRule type="containsText" dxfId="2505" priority="166" operator="containsText" text="Catastrófico">
      <formula>NOT(ISERROR(SEARCH("Catastrófico",AE50)))</formula>
    </cfRule>
    <cfRule type="containsText" dxfId="2504" priority="167" operator="containsText" text="Moderado">
      <formula>NOT(ISERROR(SEARCH("Moderado",AE50)))</formula>
    </cfRule>
    <cfRule type="containsText" dxfId="2503" priority="168" operator="containsText" text="Menor">
      <formula>NOT(ISERROR(SEARCH("Menor",AE50)))</formula>
    </cfRule>
    <cfRule type="containsText" dxfId="2502" priority="169" operator="containsText" text="Leve">
      <formula>NOT(ISERROR(SEARCH("Leve",AE50)))</formula>
    </cfRule>
    <cfRule type="containsText" dxfId="2501" priority="170" operator="containsText" text="Mayor">
      <formula>NOT(ISERROR(SEARCH("Mayor",AE50)))</formula>
    </cfRule>
  </conditionalFormatting>
  <conditionalFormatting sqref="L55">
    <cfRule type="containsText" dxfId="2500" priority="66" operator="containsText" text="Catastrófico">
      <formula>NOT(ISERROR(SEARCH("Catastrófico",L55)))</formula>
    </cfRule>
    <cfRule type="containsText" dxfId="2499" priority="67" operator="containsText" text="Mayor">
      <formula>NOT(ISERROR(SEARCH("Mayor",L55)))</formula>
    </cfRule>
    <cfRule type="containsText" dxfId="2498" priority="68" operator="containsText" text="Alta">
      <formula>NOT(ISERROR(SEARCH("Alta",L55)))</formula>
    </cfRule>
    <cfRule type="containsText" dxfId="2497" priority="69" operator="containsText" text="Moderado">
      <formula>NOT(ISERROR(SEARCH("Moderado",L55)))</formula>
    </cfRule>
    <cfRule type="containsText" dxfId="2496" priority="70" operator="containsText" text="Menor">
      <formula>NOT(ISERROR(SEARCH("Menor",L55)))</formula>
    </cfRule>
    <cfRule type="containsText" dxfId="2495" priority="71" operator="containsText" text="Leve">
      <formula>NOT(ISERROR(SEARCH("Leve",L55)))</formula>
    </cfRule>
  </conditionalFormatting>
  <conditionalFormatting sqref="N55">
    <cfRule type="containsText" dxfId="2494" priority="61" operator="containsText" text="Extremo">
      <formula>NOT(ISERROR(SEARCH("Extremo",N55)))</formula>
    </cfRule>
    <cfRule type="containsText" dxfId="2493" priority="62" operator="containsText" text="Alto">
      <formula>NOT(ISERROR(SEARCH("Alto",N55)))</formula>
    </cfRule>
    <cfRule type="containsText" dxfId="2492" priority="63" operator="containsText" text="Bajo">
      <formula>NOT(ISERROR(SEARCH("Bajo",N55)))</formula>
    </cfRule>
    <cfRule type="containsText" dxfId="2491" priority="64" operator="containsText" text="Moderado">
      <formula>NOT(ISERROR(SEARCH("Moderado",N55)))</formula>
    </cfRule>
    <cfRule type="containsText" dxfId="2490" priority="65" operator="containsText" text="Extremo">
      <formula>NOT(ISERROR(SEARCH("Extremo",N55)))</formula>
    </cfRule>
  </conditionalFormatting>
  <conditionalFormatting sqref="M55">
    <cfRule type="containsText" dxfId="2489" priority="55" operator="containsText" text="Catastrófico">
      <formula>NOT(ISERROR(SEARCH("Catastrófico",M55)))</formula>
    </cfRule>
    <cfRule type="containsText" dxfId="2488" priority="56" operator="containsText" text="Mayor">
      <formula>NOT(ISERROR(SEARCH("Mayor",M55)))</formula>
    </cfRule>
    <cfRule type="containsText" dxfId="2487" priority="57" operator="containsText" text="Alta">
      <formula>NOT(ISERROR(SEARCH("Alta",M55)))</formula>
    </cfRule>
    <cfRule type="containsText" dxfId="2486" priority="58" operator="containsText" text="Moderado">
      <formula>NOT(ISERROR(SEARCH("Moderado",M55)))</formula>
    </cfRule>
    <cfRule type="containsText" dxfId="2485" priority="59" operator="containsText" text="Menor">
      <formula>NOT(ISERROR(SEARCH("Menor",M55)))</formula>
    </cfRule>
    <cfRule type="containsText" dxfId="2484" priority="60" operator="containsText" text="Leve">
      <formula>NOT(ISERROR(SEARCH("Leve",M55)))</formula>
    </cfRule>
  </conditionalFormatting>
  <conditionalFormatting sqref="Y55:Y59">
    <cfRule type="containsText" dxfId="2483" priority="49" operator="containsText" text="Muy Alta">
      <formula>NOT(ISERROR(SEARCH("Muy Alta",Y55)))</formula>
    </cfRule>
    <cfRule type="containsText" dxfId="2482" priority="50" operator="containsText" text="Alta">
      <formula>NOT(ISERROR(SEARCH("Alta",Y55)))</formula>
    </cfRule>
    <cfRule type="containsText" dxfId="2481" priority="51" operator="containsText" text="Media">
      <formula>NOT(ISERROR(SEARCH("Media",Y55)))</formula>
    </cfRule>
    <cfRule type="containsText" dxfId="2480" priority="52" operator="containsText" text="Muy Baja">
      <formula>NOT(ISERROR(SEARCH("Muy Baja",Y55)))</formula>
    </cfRule>
    <cfRule type="containsText" dxfId="2479" priority="53" operator="containsText" text="Baja">
      <formula>NOT(ISERROR(SEARCH("Baja",Y55)))</formula>
    </cfRule>
    <cfRule type="containsText" dxfId="2478" priority="54" operator="containsText" text="Muy Baja">
      <formula>NOT(ISERROR(SEARCH("Muy Baja",Y55)))</formula>
    </cfRule>
  </conditionalFormatting>
  <conditionalFormatting sqref="AC55:AC59">
    <cfRule type="containsText" dxfId="2477" priority="44" operator="containsText" text="Catastrófico">
      <formula>NOT(ISERROR(SEARCH("Catastrófico",AC55)))</formula>
    </cfRule>
    <cfRule type="containsText" dxfId="2476" priority="45" operator="containsText" text="Mayor">
      <formula>NOT(ISERROR(SEARCH("Mayor",AC55)))</formula>
    </cfRule>
    <cfRule type="containsText" dxfId="2475" priority="46" operator="containsText" text="Moderado">
      <formula>NOT(ISERROR(SEARCH("Moderado",AC55)))</formula>
    </cfRule>
    <cfRule type="containsText" dxfId="2474" priority="47" operator="containsText" text="Menor">
      <formula>NOT(ISERROR(SEARCH("Menor",AC55)))</formula>
    </cfRule>
    <cfRule type="containsText" dxfId="2473" priority="48" operator="containsText" text="Leve">
      <formula>NOT(ISERROR(SEARCH("Leve",AC55)))</formula>
    </cfRule>
  </conditionalFormatting>
  <conditionalFormatting sqref="AG55">
    <cfRule type="containsText" dxfId="2472" priority="35" operator="containsText" text="Extremo">
      <formula>NOT(ISERROR(SEARCH("Extremo",AG55)))</formula>
    </cfRule>
    <cfRule type="containsText" dxfId="2471" priority="36" operator="containsText" text="Alto">
      <formula>NOT(ISERROR(SEARCH("Alto",AG55)))</formula>
    </cfRule>
    <cfRule type="containsText" dxfId="2470" priority="37" operator="containsText" text="Moderado">
      <formula>NOT(ISERROR(SEARCH("Moderado",AG55)))</formula>
    </cfRule>
    <cfRule type="containsText" dxfId="2469" priority="38" operator="containsText" text="Menor">
      <formula>NOT(ISERROR(SEARCH("Menor",AG55)))</formula>
    </cfRule>
    <cfRule type="containsText" dxfId="2468" priority="39" operator="containsText" text="Bajo">
      <formula>NOT(ISERROR(SEARCH("Bajo",AG55)))</formula>
    </cfRule>
    <cfRule type="containsText" dxfId="2467" priority="40" operator="containsText" text="Moderado">
      <formula>NOT(ISERROR(SEARCH("Moderado",AG55)))</formula>
    </cfRule>
    <cfRule type="containsText" dxfId="2466" priority="41" operator="containsText" text="Extremo">
      <formula>NOT(ISERROR(SEARCH("Extremo",AG55)))</formula>
    </cfRule>
    <cfRule type="containsText" dxfId="2465" priority="42" operator="containsText" text="Baja">
      <formula>NOT(ISERROR(SEARCH("Baja",AG55)))</formula>
    </cfRule>
    <cfRule type="containsText" dxfId="2464" priority="43" operator="containsText" text="Alto">
      <formula>NOT(ISERROR(SEARCH("Alto",AG55)))</formula>
    </cfRule>
  </conditionalFormatting>
  <conditionalFormatting sqref="AA55:AA59">
    <cfRule type="containsText" dxfId="2463" priority="24" operator="containsText" text="Muy Baja">
      <formula>NOT(ISERROR(SEARCH("Muy Baja",AA55)))</formula>
    </cfRule>
    <cfRule type="containsText" dxfId="2462" priority="30" operator="containsText" text="Muy Alta">
      <formula>NOT(ISERROR(SEARCH("Muy Alta",AA55)))</formula>
    </cfRule>
    <cfRule type="containsText" dxfId="2461" priority="31" operator="containsText" text="Alta">
      <formula>NOT(ISERROR(SEARCH("Alta",AA55)))</formula>
    </cfRule>
    <cfRule type="containsText" dxfId="2460" priority="32" operator="containsText" text="Media">
      <formula>NOT(ISERROR(SEARCH("Media",AA55)))</formula>
    </cfRule>
    <cfRule type="containsText" dxfId="2459" priority="33" operator="containsText" text="Baja">
      <formula>NOT(ISERROR(SEARCH("Baja",AA55)))</formula>
    </cfRule>
    <cfRule type="containsText" dxfId="2458" priority="34" operator="containsText" text="Muy Baja">
      <formula>NOT(ISERROR(SEARCH("Muy Baja",AA55)))</formula>
    </cfRule>
  </conditionalFormatting>
  <conditionalFormatting sqref="AE55:AE59">
    <cfRule type="containsText" dxfId="2457" priority="25" operator="containsText" text="Catastrófico">
      <formula>NOT(ISERROR(SEARCH("Catastrófico",AE55)))</formula>
    </cfRule>
    <cfRule type="containsText" dxfId="2456" priority="26" operator="containsText" text="Moderado">
      <formula>NOT(ISERROR(SEARCH("Moderado",AE55)))</formula>
    </cfRule>
    <cfRule type="containsText" dxfId="2455" priority="27" operator="containsText" text="Menor">
      <formula>NOT(ISERROR(SEARCH("Menor",AE55)))</formula>
    </cfRule>
    <cfRule type="containsText" dxfId="2454" priority="28" operator="containsText" text="Leve">
      <formula>NOT(ISERROR(SEARCH("Leve",AE55)))</formula>
    </cfRule>
    <cfRule type="containsText" dxfId="2453" priority="29" operator="containsText" text="Mayor">
      <formula>NOT(ISERROR(SEARCH("Mayor",AE55)))</formula>
    </cfRule>
  </conditionalFormatting>
  <conditionalFormatting sqref="I55">
    <cfRule type="containsText" dxfId="2452" priority="1" operator="containsText" text="Muy Baja">
      <formula>NOT(ISERROR(SEARCH("Muy Baja",I55)))</formula>
    </cfRule>
    <cfRule type="containsText" dxfId="2451" priority="2" operator="containsText" text="Baja">
      <formula>NOT(ISERROR(SEARCH("Baja",I55)))</formula>
    </cfRule>
    <cfRule type="containsText" dxfId="2450" priority="4" operator="containsText" text="Muy Alta">
      <formula>NOT(ISERROR(SEARCH("Muy Alta",I55)))</formula>
    </cfRule>
    <cfRule type="containsText" dxfId="2449" priority="5" operator="containsText" text="Alta">
      <formula>NOT(ISERROR(SEARCH("Alta",I55)))</formula>
    </cfRule>
    <cfRule type="containsText" dxfId="2448" priority="6" operator="containsText" text="Media">
      <formula>NOT(ISERROR(SEARCH("Media",I55)))</formula>
    </cfRule>
    <cfRule type="containsText" dxfId="2447" priority="7" operator="containsText" text="Media">
      <formula>NOT(ISERROR(SEARCH("Media",I55)))</formula>
    </cfRule>
    <cfRule type="containsText" dxfId="2446" priority="8" operator="containsText" text="Media">
      <formula>NOT(ISERROR(SEARCH("Media",I55)))</formula>
    </cfRule>
    <cfRule type="containsText" dxfId="2445" priority="9" operator="containsText" text="Muy Baja">
      <formula>NOT(ISERROR(SEARCH("Muy Baja",I55)))</formula>
    </cfRule>
    <cfRule type="containsText" dxfId="2444" priority="10" operator="containsText" text="Baja">
      <formula>NOT(ISERROR(SEARCH("Baja",I55)))</formula>
    </cfRule>
    <cfRule type="containsText" dxfId="2443" priority="11" operator="containsText" text="Muy Baja">
      <formula>NOT(ISERROR(SEARCH("Muy Baja",I55)))</formula>
    </cfRule>
    <cfRule type="containsText" dxfId="2442" priority="12" operator="containsText" text="Muy Baja">
      <formula>NOT(ISERROR(SEARCH("Muy Baja",I55)))</formula>
    </cfRule>
    <cfRule type="containsText" dxfId="2441" priority="13" operator="containsText" text="Muy Baja">
      <formula>NOT(ISERROR(SEARCH("Muy Baja",I55)))</formula>
    </cfRule>
    <cfRule type="containsText" dxfId="2440" priority="14" operator="containsText" text="Muy Baja'Tabla probabilidad'!">
      <formula>NOT(ISERROR(SEARCH("Muy Baja'Tabla probabilidad'!",I55)))</formula>
    </cfRule>
    <cfRule type="containsText" dxfId="2439" priority="15" operator="containsText" text="Muy bajo">
      <formula>NOT(ISERROR(SEARCH("Muy bajo",I55)))</formula>
    </cfRule>
    <cfRule type="containsText" dxfId="2438" priority="16" operator="containsText" text="Alta">
      <formula>NOT(ISERROR(SEARCH("Alta",I55)))</formula>
    </cfRule>
    <cfRule type="containsText" dxfId="2437" priority="17" operator="containsText" text="Media">
      <formula>NOT(ISERROR(SEARCH("Media",I55)))</formula>
    </cfRule>
    <cfRule type="containsText" dxfId="2436" priority="18" operator="containsText" text="Baja">
      <formula>NOT(ISERROR(SEARCH("Baja",I55)))</formula>
    </cfRule>
    <cfRule type="containsText" dxfId="2435" priority="19" operator="containsText" text="Muy baja">
      <formula>NOT(ISERROR(SEARCH("Muy baja",I55)))</formula>
    </cfRule>
    <cfRule type="cellIs" dxfId="2434" priority="22" operator="between">
      <formula>1</formula>
      <formula>2</formula>
    </cfRule>
    <cfRule type="cellIs" dxfId="2433" priority="23" operator="between">
      <formula>0</formula>
      <formula>2</formula>
    </cfRule>
  </conditionalFormatting>
  <conditionalFormatting sqref="I55">
    <cfRule type="containsText" dxfId="2432" priority="3" operator="containsText" text="Muy Alta">
      <formula>NOT(ISERROR(SEARCH("Muy Alta",I55)))</formula>
    </cfRule>
  </conditionalFormatting>
  <dataValidations count="1">
    <dataValidation allowBlank="1" showInputMessage="1" showErrorMessage="1" prompt="Enunciar cuál es el control" sqref="P13 P10:P11 P15:P18 P20:P23 P58 P55:P56"/>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943" operator="containsText" id="{85F911A9-FF11-4B11-A4CC-F406EAB53E70}">
            <xm:f>NOT(ISERROR(SEARCH('Tabla probabilidad'!$B$5,I10)))</xm:f>
            <xm:f>'Tabla probabilidad'!$B$5</xm:f>
            <x14:dxf>
              <font>
                <color rgb="FF006100"/>
              </font>
              <fill>
                <patternFill>
                  <bgColor rgb="FFC6EFCE"/>
                </patternFill>
              </fill>
            </x14:dxf>
          </x14:cfRule>
          <x14:cfRule type="containsText" priority="944" operator="containsText" id="{C222FDBF-3C08-4113-9351-76033CF06434}">
            <xm:f>NOT(ISERROR(SEARCH('Tabla probabilidad'!$B$5,I10)))</xm:f>
            <xm:f>'Tabla probabilidad'!$B$5</xm:f>
            <x14:dxf>
              <font>
                <color rgb="FF9C0006"/>
              </font>
              <fill>
                <patternFill>
                  <bgColor rgb="FFFFC7CE"/>
                </patternFill>
              </fill>
            </x14:dxf>
          </x14:cfRule>
          <xm:sqref>I10</xm:sqref>
        </x14:conditionalFormatting>
        <x14:conditionalFormatting xmlns:xm="http://schemas.microsoft.com/office/excel/2006/main">
          <x14:cfRule type="containsText" priority="675" operator="containsText" id="{130BBF8F-6F36-4C1F-BB40-DA538C9DA4BA}">
            <xm:f>NOT(ISERROR(SEARCH('Tabla probabilidad'!$B$5,I15)))</xm:f>
            <xm:f>'Tabla probabilidad'!$B$5</xm:f>
            <x14:dxf>
              <font>
                <color rgb="FF006100"/>
              </font>
              <fill>
                <patternFill>
                  <bgColor rgb="FFC6EFCE"/>
                </patternFill>
              </fill>
            </x14:dxf>
          </x14:cfRule>
          <x14:cfRule type="containsText" priority="676" operator="containsText" id="{0DBD8F32-72F4-47FE-A8E8-92CA123A277C}">
            <xm:f>NOT(ISERROR(SEARCH('Tabla probabilidad'!$B$5,I15)))</xm:f>
            <xm:f>'Tabla probabilidad'!$B$5</xm:f>
            <x14:dxf>
              <font>
                <color rgb="FF9C0006"/>
              </font>
              <fill>
                <patternFill>
                  <bgColor rgb="FFFFC7CE"/>
                </patternFill>
              </fill>
            </x14:dxf>
          </x14:cfRule>
          <xm:sqref>I15 I20 I25</xm:sqref>
        </x14:conditionalFormatting>
        <x14:conditionalFormatting xmlns:xm="http://schemas.microsoft.com/office/excel/2006/main">
          <x14:cfRule type="containsText" priority="515" operator="containsText" id="{DF7D542B-1BF1-4317-8F9F-9E217298398A}">
            <xm:f>NOT(ISERROR(SEARCH('Tabla probabilidad'!$B$5,I30)))</xm:f>
            <xm:f>'Tabla probabilidad'!$B$5</xm:f>
            <x14:dxf>
              <font>
                <color rgb="FF006100"/>
              </font>
              <fill>
                <patternFill>
                  <bgColor rgb="FFC6EFCE"/>
                </patternFill>
              </fill>
            </x14:dxf>
          </x14:cfRule>
          <x14:cfRule type="containsText" priority="516" operator="containsText" id="{588CF624-76F0-4DA9-B250-68F531E8679C}">
            <xm:f>NOT(ISERROR(SEARCH('Tabla probabilidad'!$B$5,I30)))</xm:f>
            <xm:f>'Tabla probabilidad'!$B$5</xm:f>
            <x14:dxf>
              <font>
                <color rgb="FF9C0006"/>
              </font>
              <fill>
                <patternFill>
                  <bgColor rgb="FFFFC7CE"/>
                </patternFill>
              </fill>
            </x14:dxf>
          </x14:cfRule>
          <xm:sqref>I30 I35 I40</xm:sqref>
        </x14:conditionalFormatting>
        <x14:conditionalFormatting xmlns:xm="http://schemas.microsoft.com/office/excel/2006/main">
          <x14:cfRule type="containsText" priority="297" operator="containsText" id="{D71E484F-FE07-4D18-8E45-7EB7DDE70E2C}">
            <xm:f>NOT(ISERROR(SEARCH('Tabla probabilidad'!$B$5,I45)))</xm:f>
            <xm:f>'Tabla probabilidad'!$B$5</xm:f>
            <x14:dxf>
              <font>
                <color rgb="FF006100"/>
              </font>
              <fill>
                <patternFill>
                  <bgColor rgb="FFC6EFCE"/>
                </patternFill>
              </fill>
            </x14:dxf>
          </x14:cfRule>
          <x14:cfRule type="containsText" priority="298" operator="containsText" id="{DC4E61ED-7433-4BAB-A2FA-262F21FE4597}">
            <xm:f>NOT(ISERROR(SEARCH('Tabla probabilidad'!$B$5,I45)))</xm:f>
            <xm:f>'Tabla probabilidad'!$B$5</xm:f>
            <x14:dxf>
              <font>
                <color rgb="FF9C0006"/>
              </font>
              <fill>
                <patternFill>
                  <bgColor rgb="FFFFC7CE"/>
                </patternFill>
              </fill>
            </x14:dxf>
          </x14:cfRule>
          <xm:sqref>I45</xm:sqref>
        </x14:conditionalFormatting>
        <x14:conditionalFormatting xmlns:xm="http://schemas.microsoft.com/office/excel/2006/main">
          <x14:cfRule type="containsText" priority="227" operator="containsText" id="{91325732-CCEB-40E7-9A2C-98900CB15E77}">
            <xm:f>NOT(ISERROR(SEARCH('Tabla probabilidad'!$B$5,I50)))</xm:f>
            <xm:f>'Tabla probabilidad'!$B$5</xm:f>
            <x14:dxf>
              <font>
                <color rgb="FF006100"/>
              </font>
              <fill>
                <patternFill>
                  <bgColor rgb="FFC6EFCE"/>
                </patternFill>
              </fill>
            </x14:dxf>
          </x14:cfRule>
          <x14:cfRule type="containsText" priority="228" operator="containsText" id="{36243104-5BAC-4A7B-8705-D48F4AC59121}">
            <xm:f>NOT(ISERROR(SEARCH('Tabla probabilidad'!$B$5,I50)))</xm:f>
            <xm:f>'Tabla probabilidad'!$B$5</xm:f>
            <x14:dxf>
              <font>
                <color rgb="FF9C0006"/>
              </font>
              <fill>
                <patternFill>
                  <bgColor rgb="FFFFC7CE"/>
                </patternFill>
              </fill>
            </x14:dxf>
          </x14:cfRule>
          <xm:sqref>I50</xm:sqref>
        </x14:conditionalFormatting>
        <x14:conditionalFormatting xmlns:xm="http://schemas.microsoft.com/office/excel/2006/main">
          <x14:cfRule type="containsText" priority="20" operator="containsText" id="{ABB23767-87F6-477D-B46A-377771224A1B}">
            <xm:f>NOT(ISERROR(SEARCH('https://etbcsj-my.sharepoint.com/personal/schipath_deaj_ramajudicial_gov_co/Documents/Unidad de Informática/Informática_SIGCMA/Unidad Informática/3. Matriz de Riegos/[2022 Matriz de Riesgos Seguimiento.xlsx]Tabla probabilidad'!#REF!,I55)))</xm:f>
            <xm:f>'https://etbcsj-my.sharepoint.com/personal/schipath_deaj_ramajudicial_gov_co/Documents/Unidad de Informática/Informática_SIGCMA/Unidad Informática/3. Matriz de Riegos/[2022 Matriz de Riesgos Seguimiento.xlsx]Tabla probabilidad'!#REF!</xm:f>
            <x14:dxf>
              <font>
                <color rgb="FF006100"/>
              </font>
              <fill>
                <patternFill>
                  <bgColor rgb="FFC6EFCE"/>
                </patternFill>
              </fill>
            </x14:dxf>
          </x14:cfRule>
          <x14:cfRule type="containsText" priority="21" operator="containsText" id="{BC20780B-8396-4E28-9612-63E58250228A}">
            <xm:f>NOT(ISERROR(SEARCH('https://etbcsj-my.sharepoint.com/personal/schipath_deaj_ramajudicial_gov_co/Documents/Unidad de Informática/Informática_SIGCMA/Unidad Informática/3. Matriz de Riegos/[2022 Matriz de Riesgos Seguimiento.xlsx]Tabla probabilidad'!#REF!,I55)))</xm:f>
            <xm:f>'https://etbcsj-my.sharepoint.com/personal/schipath_deaj_ramajudicial_gov_co/Documents/Unidad de Informática/Informática_SIGCMA/Unidad Informática/3. Matriz de Riegos/[2022 Matriz de Riesgos Seguimiento.xlsx]Tabla probabilidad'!#REF!</xm:f>
            <x14:dxf>
              <font>
                <color rgb="FF9C0006"/>
              </font>
              <fill>
                <patternFill>
                  <bgColor rgb="FFFFC7CE"/>
                </patternFill>
              </fill>
            </x14:dxf>
          </x14:cfRule>
          <xm:sqref>I55</xm:sqref>
        </x14:conditionalFormatting>
      </x14:conditionalFormattings>
    </ext>
    <ext xmlns:x14="http://schemas.microsoft.com/office/spreadsheetml/2009/9/main" uri="{CCE6A557-97BC-4b89-ADB6-D9C93CAAB3DF}">
      <x14:dataValidations xmlns:xm="http://schemas.microsoft.com/office/excel/2006/main" count="11">
        <x14:dataValidation type="list" allowBlank="1" showInputMessage="1" showErrorMessage="1">
          <x14:formula1>
            <xm:f>LISTA!$J$3:$J$4</xm:f>
          </x14:formula1>
          <xm:sqref>AN10 AN15 AN20 AN25 AN30 AN35 AN40 AN45 AN50 AN55</xm:sqref>
        </x14:dataValidation>
        <x14:dataValidation type="list" allowBlank="1" showInputMessage="1" showErrorMessage="1">
          <x14:formula1>
            <xm:f>LISTA!$K$3:$K$6</xm:f>
          </x14:formula1>
          <xm:sqref>AH10 AH15 AH20 AH25 AH30 AH35 AH40 AH45 AH50 AH55</xm:sqref>
        </x14:dataValidation>
        <x14:dataValidation type="list" allowBlank="1" showInputMessage="1" showErrorMessage="1">
          <x14:formula1>
            <xm:f>LISTA!$E$3:$E$5</xm:f>
          </x14:formula1>
          <xm:sqref>R10:R59</xm:sqref>
        </x14:dataValidation>
        <x14:dataValidation type="list" allowBlank="1" showInputMessage="1" showErrorMessage="1">
          <x14:formula1>
            <xm:f>LISTA!$F$3:$F$4</xm:f>
          </x14:formula1>
          <xm:sqref>S10:S59</xm:sqref>
        </x14:dataValidation>
        <x14:dataValidation type="list" allowBlank="1" showInputMessage="1" showErrorMessage="1">
          <x14:formula1>
            <xm:f>LISTA!$G$3:$G$4</xm:f>
          </x14:formula1>
          <xm:sqref>U10:U59</xm:sqref>
        </x14:dataValidation>
        <x14:dataValidation type="list" allowBlank="1" showInputMessage="1" showErrorMessage="1">
          <x14:formula1>
            <xm:f>LISTA!$H$3:$H$4</xm:f>
          </x14:formula1>
          <xm:sqref>V10:V59</xm:sqref>
        </x14:dataValidation>
        <x14:dataValidation type="list" allowBlank="1" showInputMessage="1" showErrorMessage="1">
          <x14:formula1>
            <xm:f>LISTA!$I$3:$I$4</xm:f>
          </x14:formula1>
          <xm:sqref>W10:W59</xm:sqref>
        </x14:dataValidation>
        <x14:dataValidation type="list" allowBlank="1" showInputMessage="1" showErrorMessage="1">
          <x14:formula1>
            <xm:f>LISTA!$C$3:$C$10</xm:f>
          </x14:formula1>
          <xm:sqref>G10 G14:G54</xm:sqref>
        </x14:dataValidation>
        <x14:dataValidation type="list" allowBlank="1" showInputMessage="1" showErrorMessage="1">
          <x14:formula1>
            <xm:f>LISTA!$D$3:$D$31</xm:f>
          </x14:formula1>
          <xm:sqref>K10 K14:K59</xm:sqref>
        </x14:dataValidation>
        <x14:dataValidation type="list" allowBlank="1" showInputMessage="1" showErrorMessage="1">
          <x14:formula1>
            <xm:f>LISTA!$B$3:$B$9</xm:f>
          </x14:formula1>
          <xm:sqref>C10:C54</xm:sqref>
        </x14:dataValidation>
        <x14:dataValidation type="list" allowBlank="1" showInputMessage="1" showErrorMessage="1">
          <x14:formula1>
            <xm:f>'https://etbcsj-my.sharepoint.com/personal/schipath_deaj_ramajudicial_gov_co/Documents/Unidad de Informática/Informática_SIGCMA/Unidad Informática/3. Matriz de Riegos/[2022 Matriz de Riesgos Seguimiento.xlsx]LISTA'!#REF!</xm:f>
          </x14:formula1>
          <xm:sqref>G55:G59 C55:C59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R59"/>
  <sheetViews>
    <sheetView zoomScale="80" zoomScaleNormal="80" workbookViewId="0">
      <selection activeCell="D10" sqref="D10:D14"/>
    </sheetView>
  </sheetViews>
  <sheetFormatPr baseColWidth="10" defaultColWidth="11.42578125" defaultRowHeight="15" x14ac:dyDescent="0.25"/>
  <cols>
    <col min="1" max="1" width="10.140625" style="34" customWidth="1"/>
    <col min="2" max="2" width="18.42578125" style="34" customWidth="1"/>
    <col min="3" max="3" width="15.5703125" customWidth="1"/>
    <col min="4" max="4" width="39.140625" style="34" customWidth="1"/>
    <col min="5" max="5" width="18" style="82" customWidth="1"/>
    <col min="6" max="6" width="40.140625" customWidth="1"/>
    <col min="7" max="7" width="20.42578125" customWidth="1"/>
    <col min="8" max="8" width="10.42578125" style="83" customWidth="1"/>
    <col min="9" max="9" width="11.42578125" style="83" customWidth="1"/>
    <col min="10" max="10" width="10.140625" style="84" customWidth="1"/>
    <col min="11" max="11" width="11.42578125" style="83" customWidth="1"/>
    <col min="12" max="12" width="10.85546875" style="83" customWidth="1"/>
    <col min="13" max="13" width="18.28515625" style="83" bestFit="1" customWidth="1"/>
    <col min="14" max="14" width="18.28515625" bestFit="1" customWidth="1"/>
    <col min="15" max="15" width="32.85546875" customWidth="1"/>
    <col min="16" max="16" width="16.5703125" customWidth="1"/>
    <col min="17" max="17" width="14.28515625" customWidth="1"/>
    <col min="18" max="18" width="17.85546875" customWidth="1"/>
    <col min="19" max="19" width="15.140625" customWidth="1"/>
    <col min="20" max="20" width="31.85546875" customWidth="1"/>
    <col min="21" max="176" width="11.42578125" style="7"/>
  </cols>
  <sheetData>
    <row r="1" spans="1:278" s="70" customFormat="1" ht="16.5" customHeight="1" x14ac:dyDescent="0.3">
      <c r="A1" s="408"/>
      <c r="B1" s="409"/>
      <c r="C1" s="409"/>
      <c r="D1" s="412" t="s">
        <v>279</v>
      </c>
      <c r="E1" s="412"/>
      <c r="F1" s="412"/>
      <c r="G1" s="412"/>
      <c r="H1" s="412"/>
      <c r="I1" s="412"/>
      <c r="J1" s="412"/>
      <c r="K1" s="412"/>
      <c r="L1" s="412"/>
      <c r="M1" s="412"/>
      <c r="N1" s="412"/>
      <c r="O1" s="412"/>
      <c r="P1" s="412"/>
      <c r="Q1" s="413"/>
      <c r="R1" s="331" t="s">
        <v>139</v>
      </c>
      <c r="S1" s="331"/>
      <c r="T1" s="331"/>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c r="IW1" s="69"/>
      <c r="IX1" s="69"/>
      <c r="IY1" s="69"/>
      <c r="IZ1" s="69"/>
      <c r="JA1" s="69"/>
      <c r="JB1" s="69"/>
      <c r="JC1" s="69"/>
      <c r="JD1" s="69"/>
      <c r="JE1" s="69"/>
      <c r="JF1" s="69"/>
      <c r="JG1" s="69"/>
      <c r="JH1" s="69"/>
      <c r="JI1" s="69"/>
      <c r="JJ1" s="69"/>
      <c r="JK1" s="69"/>
      <c r="JL1" s="69"/>
      <c r="JM1" s="69"/>
      <c r="JN1" s="69"/>
      <c r="JO1" s="69"/>
      <c r="JP1" s="69"/>
      <c r="JQ1" s="69"/>
      <c r="JR1" s="69"/>
    </row>
    <row r="2" spans="1:278" s="70" customFormat="1" ht="39.75" customHeight="1" x14ac:dyDescent="0.3">
      <c r="A2" s="410"/>
      <c r="B2" s="411"/>
      <c r="C2" s="411"/>
      <c r="D2" s="414"/>
      <c r="E2" s="414"/>
      <c r="F2" s="414"/>
      <c r="G2" s="414"/>
      <c r="H2" s="414"/>
      <c r="I2" s="414"/>
      <c r="J2" s="414"/>
      <c r="K2" s="414"/>
      <c r="L2" s="414"/>
      <c r="M2" s="414"/>
      <c r="N2" s="414"/>
      <c r="O2" s="414"/>
      <c r="P2" s="414"/>
      <c r="Q2" s="415"/>
      <c r="R2" s="331"/>
      <c r="S2" s="331"/>
      <c r="T2" s="331"/>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row>
    <row r="3" spans="1:278" s="70" customFormat="1" ht="3" customHeight="1" x14ac:dyDescent="0.3">
      <c r="A3" s="2"/>
      <c r="B3" s="2"/>
      <c r="C3" s="3"/>
      <c r="D3" s="414"/>
      <c r="E3" s="414"/>
      <c r="F3" s="414"/>
      <c r="G3" s="414"/>
      <c r="H3" s="414"/>
      <c r="I3" s="414"/>
      <c r="J3" s="414"/>
      <c r="K3" s="414"/>
      <c r="L3" s="414"/>
      <c r="M3" s="414"/>
      <c r="N3" s="414"/>
      <c r="O3" s="414"/>
      <c r="P3" s="414"/>
      <c r="Q3" s="415"/>
      <c r="R3" s="331"/>
      <c r="S3" s="331"/>
      <c r="T3" s="331"/>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row>
    <row r="4" spans="1:278" s="70" customFormat="1" ht="27" customHeight="1" x14ac:dyDescent="0.3">
      <c r="A4" s="393" t="s">
        <v>140</v>
      </c>
      <c r="B4" s="394"/>
      <c r="C4" s="395"/>
      <c r="D4" s="396" t="str">
        <f>'Mapa Final'!D4</f>
        <v>Gestión Tecnológica</v>
      </c>
      <c r="E4" s="397"/>
      <c r="F4" s="397"/>
      <c r="G4" s="397"/>
      <c r="H4" s="397"/>
      <c r="I4" s="397"/>
      <c r="J4" s="397"/>
      <c r="K4" s="397"/>
      <c r="L4" s="397"/>
      <c r="M4" s="397"/>
      <c r="N4" s="398"/>
      <c r="O4" s="399"/>
      <c r="P4" s="399"/>
      <c r="Q4" s="399"/>
      <c r="R4" s="1"/>
      <c r="S4" s="1"/>
      <c r="T4" s="1"/>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row>
    <row r="5" spans="1:278" s="70" customFormat="1" ht="52.5" customHeight="1" x14ac:dyDescent="0.3">
      <c r="A5" s="393" t="s">
        <v>142</v>
      </c>
      <c r="B5" s="394"/>
      <c r="C5" s="395"/>
      <c r="D5" s="400" t="str">
        <f>'Mapa Final'!D5</f>
        <v>Gestionar, administrar y mantener los recursos informáticos y de telecomunicaciones para el desarrollo de los objetivos institucionales, facilitando el acceso al servicio de justicia, satisfaciendo las necesidades de los funcionarios, empleados y ciudadanos en términos de celeridad, accesibilidad y transparencia, en el marco del Sistema de Gestión de la Calidad y del Medio Ambiente  y Seguridad y Salud en el Trabajo de la Rama Judicial.</v>
      </c>
      <c r="E5" s="401"/>
      <c r="F5" s="401"/>
      <c r="G5" s="401"/>
      <c r="H5" s="401"/>
      <c r="I5" s="401"/>
      <c r="J5" s="401"/>
      <c r="K5" s="401"/>
      <c r="L5" s="401"/>
      <c r="M5" s="401"/>
      <c r="N5" s="402"/>
      <c r="O5" s="1"/>
      <c r="P5" s="1"/>
      <c r="Q5" s="1"/>
      <c r="R5" s="1"/>
      <c r="S5" s="1"/>
      <c r="T5" s="1"/>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c r="IW5" s="69"/>
      <c r="IX5" s="69"/>
      <c r="IY5" s="69"/>
      <c r="IZ5" s="69"/>
      <c r="JA5" s="69"/>
      <c r="JB5" s="69"/>
      <c r="JC5" s="69"/>
      <c r="JD5" s="69"/>
      <c r="JE5" s="69"/>
      <c r="JF5" s="69"/>
      <c r="JG5" s="69"/>
      <c r="JH5" s="69"/>
      <c r="JI5" s="69"/>
      <c r="JJ5" s="69"/>
      <c r="JK5" s="69"/>
      <c r="JL5" s="69"/>
      <c r="JM5" s="69"/>
      <c r="JN5" s="69"/>
      <c r="JO5" s="69"/>
      <c r="JP5" s="69"/>
      <c r="JQ5" s="69"/>
      <c r="JR5" s="69"/>
    </row>
    <row r="6" spans="1:278" s="70" customFormat="1" ht="22.5" customHeight="1" thickBot="1" x14ac:dyDescent="0.35">
      <c r="A6" s="393" t="s">
        <v>143</v>
      </c>
      <c r="B6" s="394"/>
      <c r="C6" s="395"/>
      <c r="D6" s="400" t="str">
        <f>'Mapa Final'!D6</f>
        <v xml:space="preserve">Nivel Central </v>
      </c>
      <c r="E6" s="401"/>
      <c r="F6" s="401"/>
      <c r="G6" s="401"/>
      <c r="H6" s="401"/>
      <c r="I6" s="401"/>
      <c r="J6" s="401"/>
      <c r="K6" s="401"/>
      <c r="L6" s="401"/>
      <c r="M6" s="401"/>
      <c r="N6" s="402"/>
      <c r="O6" s="1"/>
      <c r="P6" s="1"/>
      <c r="Q6" s="1"/>
      <c r="R6" s="1"/>
      <c r="S6" s="1"/>
      <c r="T6" s="1"/>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69"/>
      <c r="BL6" s="69"/>
      <c r="BM6" s="69"/>
      <c r="BN6" s="69"/>
      <c r="BO6" s="69"/>
      <c r="BP6" s="69"/>
      <c r="BQ6" s="69"/>
      <c r="BR6" s="69"/>
      <c r="BS6" s="69"/>
      <c r="BT6" s="69"/>
      <c r="BU6" s="69"/>
      <c r="BV6" s="69"/>
      <c r="BW6" s="69"/>
      <c r="BX6" s="69"/>
      <c r="BY6" s="69"/>
      <c r="BZ6" s="69"/>
      <c r="CA6" s="69"/>
      <c r="CB6" s="69"/>
      <c r="CC6" s="69"/>
      <c r="CD6" s="69"/>
      <c r="CE6" s="69"/>
      <c r="CF6" s="69"/>
      <c r="CG6" s="69"/>
      <c r="CH6" s="69"/>
      <c r="CI6" s="69"/>
      <c r="CJ6" s="69"/>
      <c r="CK6" s="69"/>
      <c r="CL6" s="69"/>
      <c r="CM6" s="69"/>
      <c r="CN6" s="69"/>
      <c r="CO6" s="69"/>
      <c r="CP6" s="69"/>
      <c r="CQ6" s="69"/>
      <c r="CR6" s="69"/>
      <c r="CS6" s="69"/>
      <c r="CT6" s="69"/>
      <c r="CU6" s="69"/>
      <c r="CV6" s="69"/>
      <c r="CW6" s="69"/>
      <c r="CX6" s="69"/>
      <c r="CY6" s="69"/>
      <c r="CZ6" s="69"/>
      <c r="DA6" s="69"/>
      <c r="DB6" s="69"/>
      <c r="DC6" s="69"/>
      <c r="DD6" s="69"/>
      <c r="DE6" s="69"/>
      <c r="DF6" s="69"/>
      <c r="DG6" s="69"/>
      <c r="DH6" s="69"/>
      <c r="DI6" s="69"/>
      <c r="DJ6" s="69"/>
      <c r="DK6" s="69"/>
      <c r="DL6" s="69"/>
      <c r="DM6" s="69"/>
      <c r="DN6" s="69"/>
      <c r="DO6" s="69"/>
      <c r="DP6" s="69"/>
      <c r="DQ6" s="69"/>
      <c r="DR6" s="69"/>
      <c r="DS6" s="69"/>
      <c r="DT6" s="69"/>
      <c r="DU6" s="69"/>
      <c r="DV6" s="69"/>
      <c r="DW6" s="69"/>
      <c r="DX6" s="69"/>
      <c r="DY6" s="69"/>
      <c r="DZ6" s="69"/>
      <c r="EA6" s="69"/>
      <c r="EB6" s="69"/>
      <c r="EC6" s="69"/>
      <c r="ED6" s="69"/>
      <c r="EE6" s="69"/>
      <c r="EF6" s="69"/>
      <c r="EG6" s="69"/>
      <c r="EH6" s="69"/>
      <c r="EI6" s="69"/>
      <c r="EJ6" s="69"/>
      <c r="EK6" s="69"/>
      <c r="EL6" s="69"/>
      <c r="EM6" s="69"/>
      <c r="EN6" s="69"/>
      <c r="EO6" s="69"/>
      <c r="EP6" s="69"/>
      <c r="EQ6" s="69"/>
      <c r="ER6" s="69"/>
      <c r="ES6" s="69"/>
      <c r="ET6" s="69"/>
      <c r="EU6" s="69"/>
      <c r="EV6" s="69"/>
      <c r="EW6" s="69"/>
      <c r="EX6" s="69"/>
      <c r="EY6" s="69"/>
      <c r="EZ6" s="69"/>
      <c r="FA6" s="69"/>
      <c r="FB6" s="69"/>
      <c r="FC6" s="69"/>
      <c r="FD6" s="69"/>
      <c r="FE6" s="69"/>
      <c r="FF6" s="69"/>
      <c r="FG6" s="69"/>
      <c r="FH6" s="69"/>
      <c r="FI6" s="69"/>
      <c r="FJ6" s="69"/>
      <c r="FK6" s="69"/>
      <c r="FL6" s="69"/>
      <c r="FM6" s="69"/>
      <c r="FN6" s="69"/>
      <c r="FO6" s="69"/>
      <c r="FP6" s="69"/>
      <c r="FQ6" s="69"/>
      <c r="FR6" s="69"/>
      <c r="FS6" s="69"/>
      <c r="FT6" s="69"/>
      <c r="FU6" s="69"/>
      <c r="FV6" s="69"/>
      <c r="FW6" s="69"/>
      <c r="FX6" s="69"/>
      <c r="FY6" s="69"/>
      <c r="FZ6" s="69"/>
      <c r="GA6" s="69"/>
      <c r="GB6" s="69"/>
      <c r="GC6" s="69"/>
      <c r="GD6" s="69"/>
      <c r="GE6" s="69"/>
      <c r="GF6" s="69"/>
      <c r="GG6" s="69"/>
      <c r="GH6" s="69"/>
      <c r="GI6" s="69"/>
      <c r="GJ6" s="69"/>
      <c r="GK6" s="69"/>
      <c r="GL6" s="69"/>
      <c r="GM6" s="69"/>
      <c r="GN6" s="69"/>
      <c r="GO6" s="69"/>
      <c r="GP6" s="69"/>
      <c r="GQ6" s="69"/>
      <c r="GR6" s="69"/>
      <c r="GS6" s="69"/>
      <c r="GT6" s="69"/>
      <c r="GU6" s="69"/>
      <c r="GV6" s="69"/>
      <c r="GW6" s="69"/>
      <c r="GX6" s="69"/>
      <c r="GY6" s="69"/>
      <c r="GZ6" s="69"/>
      <c r="HA6" s="69"/>
      <c r="HB6" s="69"/>
      <c r="HC6" s="69"/>
      <c r="HD6" s="69"/>
      <c r="HE6" s="69"/>
      <c r="HF6" s="69"/>
      <c r="HG6" s="69"/>
      <c r="HH6" s="69"/>
      <c r="HI6" s="69"/>
      <c r="HJ6" s="69"/>
      <c r="HK6" s="69"/>
      <c r="HL6" s="69"/>
      <c r="HM6" s="69"/>
      <c r="HN6" s="69"/>
      <c r="HO6" s="69"/>
      <c r="HP6" s="69"/>
      <c r="HQ6" s="69"/>
      <c r="HR6" s="69"/>
      <c r="HS6" s="69"/>
      <c r="HT6" s="69"/>
      <c r="HU6" s="69"/>
      <c r="HV6" s="69"/>
      <c r="HW6" s="69"/>
      <c r="HX6" s="69"/>
      <c r="HY6" s="69"/>
      <c r="HZ6" s="69"/>
      <c r="IA6" s="69"/>
      <c r="IB6" s="69"/>
      <c r="IC6" s="69"/>
      <c r="ID6" s="69"/>
      <c r="IE6" s="69"/>
      <c r="IF6" s="69"/>
      <c r="IG6" s="69"/>
      <c r="IH6" s="69"/>
      <c r="II6" s="69"/>
      <c r="IJ6" s="69"/>
      <c r="IK6" s="69"/>
      <c r="IL6" s="69"/>
      <c r="IM6" s="69"/>
      <c r="IN6" s="69"/>
      <c r="IO6" s="69"/>
      <c r="IP6" s="69"/>
      <c r="IQ6" s="69"/>
      <c r="IR6" s="69"/>
      <c r="IS6" s="69"/>
      <c r="IT6" s="69"/>
      <c r="IU6" s="69"/>
      <c r="IV6" s="69"/>
      <c r="IW6" s="69"/>
      <c r="IX6" s="69"/>
      <c r="IY6" s="69"/>
      <c r="IZ6" s="69"/>
      <c r="JA6" s="69"/>
      <c r="JB6" s="69"/>
      <c r="JC6" s="69"/>
      <c r="JD6" s="69"/>
      <c r="JE6" s="69"/>
      <c r="JF6" s="69"/>
      <c r="JG6" s="69"/>
      <c r="JH6" s="69"/>
      <c r="JI6" s="69"/>
      <c r="JJ6" s="69"/>
      <c r="JK6" s="69"/>
      <c r="JL6" s="69"/>
      <c r="JM6" s="69"/>
      <c r="JN6" s="69"/>
      <c r="JO6" s="69"/>
      <c r="JP6" s="69"/>
      <c r="JQ6" s="69"/>
      <c r="JR6" s="69"/>
    </row>
    <row r="7" spans="1:278" s="78" customFormat="1" ht="40.5" customHeight="1" thickTop="1" thickBot="1" x14ac:dyDescent="0.3">
      <c r="A7" s="403" t="s">
        <v>280</v>
      </c>
      <c r="B7" s="404"/>
      <c r="C7" s="404"/>
      <c r="D7" s="404"/>
      <c r="E7" s="404"/>
      <c r="F7" s="405"/>
      <c r="G7" s="85"/>
      <c r="H7" s="406" t="s">
        <v>281</v>
      </c>
      <c r="I7" s="406"/>
      <c r="J7" s="406"/>
      <c r="K7" s="406" t="s">
        <v>282</v>
      </c>
      <c r="L7" s="406"/>
      <c r="M7" s="406"/>
      <c r="N7" s="407" t="s">
        <v>283</v>
      </c>
      <c r="O7" s="416" t="s">
        <v>284</v>
      </c>
      <c r="P7" s="418" t="s">
        <v>285</v>
      </c>
      <c r="Q7" s="419"/>
      <c r="R7" s="418" t="s">
        <v>286</v>
      </c>
      <c r="S7" s="419"/>
      <c r="T7" s="420" t="s">
        <v>287</v>
      </c>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row>
    <row r="8" spans="1:278" s="79" customFormat="1" ht="51" customHeight="1" thickTop="1" thickBot="1" x14ac:dyDescent="0.3">
      <c r="A8" s="93" t="s">
        <v>27</v>
      </c>
      <c r="B8" s="93" t="s">
        <v>151</v>
      </c>
      <c r="C8" s="94" t="s">
        <v>92</v>
      </c>
      <c r="D8" s="86" t="s">
        <v>152</v>
      </c>
      <c r="E8" s="95" t="s">
        <v>96</v>
      </c>
      <c r="F8" s="95" t="s">
        <v>98</v>
      </c>
      <c r="G8" s="95" t="s">
        <v>100</v>
      </c>
      <c r="H8" s="87" t="s">
        <v>288</v>
      </c>
      <c r="I8" s="87" t="s">
        <v>289</v>
      </c>
      <c r="J8" s="87" t="s">
        <v>290</v>
      </c>
      <c r="K8" s="87" t="s">
        <v>288</v>
      </c>
      <c r="L8" s="87" t="s">
        <v>291</v>
      </c>
      <c r="M8" s="87" t="s">
        <v>290</v>
      </c>
      <c r="N8" s="407"/>
      <c r="O8" s="417"/>
      <c r="P8" s="88" t="s">
        <v>292</v>
      </c>
      <c r="Q8" s="88" t="s">
        <v>293</v>
      </c>
      <c r="R8" s="88" t="s">
        <v>294</v>
      </c>
      <c r="S8" s="88" t="s">
        <v>295</v>
      </c>
      <c r="T8" s="420"/>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1"/>
      <c r="BD8" s="91"/>
      <c r="BE8" s="91"/>
      <c r="BF8" s="91"/>
      <c r="BG8" s="91"/>
      <c r="BH8" s="91"/>
      <c r="BI8" s="91"/>
      <c r="BJ8" s="91"/>
      <c r="BK8" s="91"/>
      <c r="BL8" s="91"/>
      <c r="BM8" s="91"/>
      <c r="BN8" s="91"/>
      <c r="BO8" s="91"/>
      <c r="BP8" s="91"/>
      <c r="BQ8" s="91"/>
      <c r="BR8" s="91"/>
      <c r="BS8" s="91"/>
      <c r="BT8" s="91"/>
      <c r="BU8" s="91"/>
      <c r="BV8" s="91"/>
      <c r="BW8" s="91"/>
      <c r="BX8" s="91"/>
      <c r="BY8" s="91"/>
      <c r="BZ8" s="91"/>
      <c r="CA8" s="91"/>
      <c r="CB8" s="91"/>
      <c r="CC8" s="91"/>
      <c r="CD8" s="91"/>
      <c r="CE8" s="91"/>
      <c r="CF8" s="91"/>
      <c r="CG8" s="91"/>
      <c r="CH8" s="91"/>
      <c r="CI8" s="91"/>
      <c r="CJ8" s="91"/>
      <c r="CK8" s="91"/>
      <c r="CL8" s="91"/>
      <c r="CM8" s="91"/>
      <c r="CN8" s="91"/>
      <c r="CO8" s="91"/>
      <c r="CP8" s="91"/>
      <c r="CQ8" s="91"/>
      <c r="CR8" s="91"/>
      <c r="CS8" s="91"/>
      <c r="CT8" s="91"/>
      <c r="CU8" s="91"/>
      <c r="CV8" s="91"/>
      <c r="CW8" s="91"/>
      <c r="CX8" s="91"/>
      <c r="CY8" s="91"/>
      <c r="CZ8" s="91"/>
      <c r="DA8" s="91"/>
      <c r="DB8" s="91"/>
      <c r="DC8" s="91"/>
      <c r="DD8" s="91"/>
      <c r="DE8" s="91"/>
      <c r="DF8" s="91"/>
      <c r="DG8" s="91"/>
      <c r="DH8" s="91"/>
      <c r="DI8" s="91"/>
      <c r="DJ8" s="91"/>
      <c r="DK8" s="91"/>
      <c r="DL8" s="91"/>
      <c r="DM8" s="91"/>
      <c r="DN8" s="91"/>
      <c r="DO8" s="91"/>
      <c r="DP8" s="91"/>
      <c r="DQ8" s="91"/>
      <c r="DR8" s="91"/>
      <c r="DS8" s="91"/>
      <c r="DT8" s="91"/>
      <c r="DU8" s="91"/>
      <c r="DV8" s="91"/>
      <c r="DW8" s="91"/>
      <c r="DX8" s="91"/>
      <c r="DY8" s="91"/>
      <c r="DZ8" s="91"/>
      <c r="EA8" s="91"/>
      <c r="EB8" s="91"/>
      <c r="EC8" s="91"/>
      <c r="ED8" s="91"/>
      <c r="EE8" s="91"/>
      <c r="EF8" s="91"/>
      <c r="EG8" s="91"/>
      <c r="EH8" s="91"/>
      <c r="EI8" s="91"/>
      <c r="EJ8" s="91"/>
      <c r="EK8" s="91"/>
      <c r="EL8" s="91"/>
      <c r="EM8" s="91"/>
      <c r="EN8" s="91"/>
      <c r="EO8" s="91"/>
      <c r="EP8" s="91"/>
      <c r="EQ8" s="91"/>
      <c r="ER8" s="91"/>
      <c r="ES8" s="91"/>
      <c r="ET8" s="91"/>
      <c r="EU8" s="91"/>
      <c r="EV8" s="91"/>
      <c r="EW8" s="91"/>
      <c r="EX8" s="91"/>
      <c r="EY8" s="91"/>
      <c r="EZ8" s="91"/>
      <c r="FA8" s="91"/>
      <c r="FB8" s="91"/>
      <c r="FC8" s="91"/>
      <c r="FD8" s="91"/>
      <c r="FE8" s="91"/>
      <c r="FF8" s="91"/>
      <c r="FG8" s="91"/>
      <c r="FH8" s="91"/>
      <c r="FI8" s="91"/>
      <c r="FJ8" s="91"/>
      <c r="FK8" s="91"/>
      <c r="FL8" s="91"/>
      <c r="FM8" s="91"/>
      <c r="FN8" s="91"/>
      <c r="FO8" s="91"/>
      <c r="FP8" s="91"/>
      <c r="FQ8" s="91"/>
      <c r="FR8" s="91"/>
      <c r="FS8" s="91"/>
      <c r="FT8" s="91"/>
    </row>
    <row r="9" spans="1:278" s="80" customFormat="1" ht="10.5" customHeight="1" thickTop="1" thickBot="1" x14ac:dyDescent="0.3">
      <c r="A9" s="388"/>
      <c r="B9" s="389"/>
      <c r="C9" s="389"/>
      <c r="D9" s="389"/>
      <c r="E9" s="389"/>
      <c r="F9" s="389"/>
      <c r="G9" s="389"/>
      <c r="H9" s="389"/>
      <c r="I9" s="389"/>
      <c r="J9" s="389"/>
      <c r="K9" s="389"/>
      <c r="L9" s="389"/>
      <c r="M9" s="389"/>
      <c r="N9" s="389"/>
      <c r="T9" s="89"/>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2"/>
      <c r="BD9" s="92"/>
      <c r="BE9" s="92"/>
      <c r="BF9" s="92"/>
      <c r="BG9" s="92"/>
      <c r="BH9" s="92"/>
      <c r="BI9" s="92"/>
      <c r="BJ9" s="92"/>
      <c r="BK9" s="92"/>
      <c r="BL9" s="92"/>
      <c r="BM9" s="92"/>
      <c r="BN9" s="92"/>
      <c r="BO9" s="92"/>
      <c r="BP9" s="92"/>
      <c r="BQ9" s="92"/>
      <c r="BR9" s="92"/>
      <c r="BS9" s="92"/>
      <c r="BT9" s="92"/>
      <c r="BU9" s="92"/>
      <c r="BV9" s="92"/>
      <c r="BW9" s="92"/>
      <c r="BX9" s="92"/>
      <c r="BY9" s="92"/>
      <c r="BZ9" s="92"/>
      <c r="CA9" s="92"/>
      <c r="CB9" s="92"/>
      <c r="CC9" s="92"/>
      <c r="CD9" s="92"/>
      <c r="CE9" s="92"/>
      <c r="CF9" s="92"/>
      <c r="CG9" s="92"/>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c r="FH9" s="92"/>
      <c r="FI9" s="92"/>
      <c r="FJ9" s="92"/>
      <c r="FK9" s="92"/>
      <c r="FL9" s="92"/>
      <c r="FM9" s="92"/>
      <c r="FN9" s="92"/>
      <c r="FO9" s="92"/>
      <c r="FP9" s="92"/>
      <c r="FQ9" s="92"/>
      <c r="FR9" s="92"/>
      <c r="FS9" s="92"/>
      <c r="FT9" s="92"/>
    </row>
    <row r="10" spans="1:278" s="81" customFormat="1" ht="15" customHeight="1" x14ac:dyDescent="0.2">
      <c r="A10" s="370">
        <f>'Mapa Final'!A10</f>
        <v>1</v>
      </c>
      <c r="B10" s="348" t="str">
        <f>'Mapa Final'!B10</f>
        <v>Interrupción del servicio de conectividad WAN - Nacional</v>
      </c>
      <c r="C10" s="390" t="str">
        <f>'Mapa Final'!C10</f>
        <v>Afectación en la Prestación del Servicio de Justicia</v>
      </c>
      <c r="D10" s="390" t="str">
        <f>'Mapa Final'!D10</f>
        <v>1. Fallas del operador de conectividad Nacional y sus aliados.
2. Saturación en los canales
3. Fluido Eléctrico</v>
      </c>
      <c r="E10" s="376" t="str">
        <f>'Mapa Final'!E10</f>
        <v>Imprevistos</v>
      </c>
      <c r="F10" s="376" t="str">
        <f>'Mapa Final'!F10</f>
        <v>Imprevistos de la prestación de los servicios de conectividad.</v>
      </c>
      <c r="G10" s="376" t="str">
        <f>'Mapa Final'!G10</f>
        <v>Daños Activos Fijos/Eventos Externos</v>
      </c>
      <c r="H10" s="379" t="str">
        <f>'Mapa Final'!I10</f>
        <v>Media</v>
      </c>
      <c r="I10" s="382" t="str">
        <f>'Mapa Final'!L10</f>
        <v>Moderado</v>
      </c>
      <c r="J10" s="361" t="str">
        <f>'Mapa Final'!N10</f>
        <v>Moderado</v>
      </c>
      <c r="K10" s="364" t="str">
        <f>'Mapa Final'!AA10</f>
        <v>Baja</v>
      </c>
      <c r="L10" s="364" t="str">
        <f>'Mapa Final'!AE10</f>
        <v>Moderado</v>
      </c>
      <c r="M10" s="367" t="str">
        <f>'Mapa Final'!AG10</f>
        <v>Moderado</v>
      </c>
      <c r="N10" s="364" t="str">
        <f>'Mapa Final'!AH10</f>
        <v>Evitar</v>
      </c>
      <c r="O10" s="358" t="s">
        <v>296</v>
      </c>
      <c r="P10" s="354" t="s">
        <v>297</v>
      </c>
      <c r="Q10" s="354" t="s">
        <v>298</v>
      </c>
      <c r="R10" s="357">
        <v>44562</v>
      </c>
      <c r="S10" s="357">
        <v>44651</v>
      </c>
      <c r="T10" s="358" t="s">
        <v>524</v>
      </c>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row>
    <row r="11" spans="1:278" s="81" customFormat="1" ht="13.5" customHeight="1" x14ac:dyDescent="0.2">
      <c r="A11" s="371"/>
      <c r="B11" s="349"/>
      <c r="C11" s="391"/>
      <c r="D11" s="391"/>
      <c r="E11" s="377"/>
      <c r="F11" s="377"/>
      <c r="G11" s="377"/>
      <c r="H11" s="380"/>
      <c r="I11" s="383"/>
      <c r="J11" s="362"/>
      <c r="K11" s="365"/>
      <c r="L11" s="365"/>
      <c r="M11" s="368"/>
      <c r="N11" s="365"/>
      <c r="O11" s="386"/>
      <c r="P11" s="355"/>
      <c r="Q11" s="355"/>
      <c r="R11" s="355"/>
      <c r="S11" s="355"/>
      <c r="T11" s="35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row>
    <row r="12" spans="1:278" s="81" customFormat="1" ht="13.5" customHeight="1" x14ac:dyDescent="0.2">
      <c r="A12" s="371"/>
      <c r="B12" s="349"/>
      <c r="C12" s="391"/>
      <c r="D12" s="391"/>
      <c r="E12" s="377"/>
      <c r="F12" s="377"/>
      <c r="G12" s="377"/>
      <c r="H12" s="380"/>
      <c r="I12" s="383"/>
      <c r="J12" s="362"/>
      <c r="K12" s="365"/>
      <c r="L12" s="365"/>
      <c r="M12" s="368"/>
      <c r="N12" s="365"/>
      <c r="O12" s="386"/>
      <c r="P12" s="355"/>
      <c r="Q12" s="355"/>
      <c r="R12" s="355"/>
      <c r="S12" s="355"/>
      <c r="T12" s="35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row>
    <row r="13" spans="1:278" s="81" customFormat="1" ht="13.5" customHeight="1" x14ac:dyDescent="0.2">
      <c r="A13" s="371"/>
      <c r="B13" s="349"/>
      <c r="C13" s="391"/>
      <c r="D13" s="391"/>
      <c r="E13" s="377"/>
      <c r="F13" s="377"/>
      <c r="G13" s="377"/>
      <c r="H13" s="380"/>
      <c r="I13" s="383"/>
      <c r="J13" s="362"/>
      <c r="K13" s="365"/>
      <c r="L13" s="365"/>
      <c r="M13" s="368"/>
      <c r="N13" s="365"/>
      <c r="O13" s="386"/>
      <c r="P13" s="355"/>
      <c r="Q13" s="355"/>
      <c r="R13" s="355"/>
      <c r="S13" s="355"/>
      <c r="T13" s="35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row>
    <row r="14" spans="1:278" s="81" customFormat="1" ht="79.5" customHeight="1" thickBot="1" x14ac:dyDescent="0.25">
      <c r="A14" s="372"/>
      <c r="B14" s="350"/>
      <c r="C14" s="392"/>
      <c r="D14" s="392"/>
      <c r="E14" s="378"/>
      <c r="F14" s="378"/>
      <c r="G14" s="378"/>
      <c r="H14" s="381"/>
      <c r="I14" s="384"/>
      <c r="J14" s="363"/>
      <c r="K14" s="366"/>
      <c r="L14" s="366"/>
      <c r="M14" s="369"/>
      <c r="N14" s="366"/>
      <c r="O14" s="387"/>
      <c r="P14" s="356"/>
      <c r="Q14" s="356"/>
      <c r="R14" s="356"/>
      <c r="S14" s="356"/>
      <c r="T14" s="360"/>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row>
    <row r="15" spans="1:278" s="81" customFormat="1" ht="15" customHeight="1" x14ac:dyDescent="0.2">
      <c r="A15" s="370">
        <f>'Mapa Final'!A15</f>
        <v>2</v>
      </c>
      <c r="B15" s="351" t="str">
        <f>'Mapa Final'!B15</f>
        <v>Incumplimiento Contractual</v>
      </c>
      <c r="C15" s="373" t="str">
        <f>'Mapa Final'!C15</f>
        <v>Incumplimiento de las metas establecidas</v>
      </c>
      <c r="D15" s="373" t="str">
        <f>'Mapa Final'!D15</f>
        <v>1. Cambios inesperados en el entorno de la ejecución del contrato.
2. Deficiencias en la ejecución por parte del contratista.
3. Incumplimiento por parte del contratista en los acuerdos de niveles de servicio.</v>
      </c>
      <c r="E15" s="376" t="str">
        <f>'Mapa Final'!E15</f>
        <v>Causa fortuita o de fuerza mayor, bajo patrimonio.</v>
      </c>
      <c r="F15" s="376" t="str">
        <f>'Mapa Final'!F15</f>
        <v>Posibilidad de incumplimiento de metas establecidas debido a que los bienes o servicios contratados se entreguen más allá del plazo de ejecución pactado, de manera incompleta, o en malas condiciones de calidad.</v>
      </c>
      <c r="G15" s="376" t="str">
        <f>'Mapa Final'!G15</f>
        <v>Ejecución y Administración de Procesos</v>
      </c>
      <c r="H15" s="379" t="str">
        <f>'Mapa Final'!I15</f>
        <v>Media</v>
      </c>
      <c r="I15" s="382" t="str">
        <f>'Mapa Final'!L15</f>
        <v>Moderado</v>
      </c>
      <c r="J15" s="361" t="str">
        <f>'Mapa Final'!N15</f>
        <v>Moderado</v>
      </c>
      <c r="K15" s="364" t="str">
        <f>'Mapa Final'!AA15</f>
        <v>Baja</v>
      </c>
      <c r="L15" s="364" t="str">
        <f>'Mapa Final'!AE15</f>
        <v>Moderado</v>
      </c>
      <c r="M15" s="367" t="str">
        <f>'Mapa Final'!AG15</f>
        <v>Moderado</v>
      </c>
      <c r="N15" s="364" t="str">
        <f>'Mapa Final'!AH15</f>
        <v>Evitar</v>
      </c>
      <c r="O15" s="358" t="s">
        <v>299</v>
      </c>
      <c r="P15" s="354" t="s">
        <v>297</v>
      </c>
      <c r="Q15" s="354" t="s">
        <v>298</v>
      </c>
      <c r="R15" s="357">
        <v>44562</v>
      </c>
      <c r="S15" s="357">
        <v>44651</v>
      </c>
      <c r="T15" s="358" t="s">
        <v>525</v>
      </c>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row>
    <row r="16" spans="1:278" s="81" customFormat="1" ht="13.5" customHeight="1" x14ac:dyDescent="0.2">
      <c r="A16" s="371"/>
      <c r="B16" s="352"/>
      <c r="C16" s="374"/>
      <c r="D16" s="374"/>
      <c r="E16" s="377"/>
      <c r="F16" s="377"/>
      <c r="G16" s="377"/>
      <c r="H16" s="380"/>
      <c r="I16" s="383"/>
      <c r="J16" s="362"/>
      <c r="K16" s="365"/>
      <c r="L16" s="365"/>
      <c r="M16" s="368"/>
      <c r="N16" s="365"/>
      <c r="O16" s="359"/>
      <c r="P16" s="355"/>
      <c r="Q16" s="355"/>
      <c r="R16" s="355"/>
      <c r="S16" s="355"/>
      <c r="T16" s="35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row>
    <row r="17" spans="1:176" s="81" customFormat="1" ht="13.5" customHeight="1" x14ac:dyDescent="0.2">
      <c r="A17" s="371"/>
      <c r="B17" s="352"/>
      <c r="C17" s="374"/>
      <c r="D17" s="374"/>
      <c r="E17" s="377"/>
      <c r="F17" s="377"/>
      <c r="G17" s="377"/>
      <c r="H17" s="380"/>
      <c r="I17" s="383"/>
      <c r="J17" s="362"/>
      <c r="K17" s="365"/>
      <c r="L17" s="365"/>
      <c r="M17" s="368"/>
      <c r="N17" s="365"/>
      <c r="O17" s="359"/>
      <c r="P17" s="355"/>
      <c r="Q17" s="355"/>
      <c r="R17" s="355"/>
      <c r="S17" s="355"/>
      <c r="T17" s="35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row>
    <row r="18" spans="1:176" s="81" customFormat="1" ht="13.5" customHeight="1" x14ac:dyDescent="0.2">
      <c r="A18" s="371"/>
      <c r="B18" s="352"/>
      <c r="C18" s="374"/>
      <c r="D18" s="374"/>
      <c r="E18" s="377"/>
      <c r="F18" s="377"/>
      <c r="G18" s="377"/>
      <c r="H18" s="380"/>
      <c r="I18" s="383"/>
      <c r="J18" s="362"/>
      <c r="K18" s="365"/>
      <c r="L18" s="365"/>
      <c r="M18" s="368"/>
      <c r="N18" s="365"/>
      <c r="O18" s="359"/>
      <c r="P18" s="355"/>
      <c r="Q18" s="355"/>
      <c r="R18" s="355"/>
      <c r="S18" s="355"/>
      <c r="T18" s="35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row>
    <row r="19" spans="1:176" s="81" customFormat="1" ht="85.5" customHeight="1" thickBot="1" x14ac:dyDescent="0.25">
      <c r="A19" s="372"/>
      <c r="B19" s="353"/>
      <c r="C19" s="375"/>
      <c r="D19" s="375"/>
      <c r="E19" s="378"/>
      <c r="F19" s="378"/>
      <c r="G19" s="378"/>
      <c r="H19" s="381"/>
      <c r="I19" s="384"/>
      <c r="J19" s="363"/>
      <c r="K19" s="366"/>
      <c r="L19" s="366"/>
      <c r="M19" s="369"/>
      <c r="N19" s="366"/>
      <c r="O19" s="360"/>
      <c r="P19" s="356"/>
      <c r="Q19" s="356"/>
      <c r="R19" s="356"/>
      <c r="S19" s="356"/>
      <c r="T19" s="360"/>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row>
    <row r="20" spans="1:176" x14ac:dyDescent="0.25">
      <c r="A20" s="370">
        <f>'Mapa Final'!A20</f>
        <v>3</v>
      </c>
      <c r="B20" s="351" t="str">
        <f>'Mapa Final'!B20</f>
        <v>Demora en el tratamiento y aprobación de las contrataciones previstas en el plan de inversión.</v>
      </c>
      <c r="C20" s="373" t="str">
        <f>'Mapa Final'!C20</f>
        <v>Incumplimiento de las metas establecidas</v>
      </c>
      <c r="D20" s="373" t="str">
        <f>'Mapa Final'!D20</f>
        <v>1. Demora en el CSJ en aprobación del plan de inversión.
2. Demora en la entrega del plan de inversión al Consejo para aprobación.
3. Demora en la retroalimentación que se realiza en Consejo sobre el plan de inversión.
4. Diversidad de criterios frente a las soluciones planteadas por la Unidad de Informática.
5. Equipo de profesionales insuficiente.
6. Asignación tardía de recursos.</v>
      </c>
      <c r="E20" s="376" t="str">
        <f>'Mapa Final'!E20</f>
        <v>Postergación en los trámites para la aprobación de las actividades definidas en el Plan de Inversión anual.</v>
      </c>
      <c r="F20" s="376" t="str">
        <f>'Mapa Final'!F20</f>
        <v>Postergación o negación en el trámite asociado con la autorización y aprobación de las actividades definidas Plan de Inversión anual.</v>
      </c>
      <c r="G20" s="376" t="str">
        <f>'Mapa Final'!G20</f>
        <v>Ejecución y Administración de Procesos</v>
      </c>
      <c r="H20" s="379" t="str">
        <f>'Mapa Final'!I20</f>
        <v>Baja</v>
      </c>
      <c r="I20" s="382" t="str">
        <f>'Mapa Final'!L20</f>
        <v>Moderado</v>
      </c>
      <c r="J20" s="361" t="str">
        <f>'Mapa Final'!N20</f>
        <v>Moderado</v>
      </c>
      <c r="K20" s="364" t="str">
        <f>'Mapa Final'!AA20</f>
        <v>Baja</v>
      </c>
      <c r="L20" s="364" t="str">
        <f>'Mapa Final'!AE20</f>
        <v>Moderado</v>
      </c>
      <c r="M20" s="367" t="str">
        <f>'Mapa Final'!AG20</f>
        <v>Moderado</v>
      </c>
      <c r="N20" s="364" t="str">
        <f>'Mapa Final'!AH20</f>
        <v>Reducir(mitigar)</v>
      </c>
      <c r="O20" s="358" t="s">
        <v>300</v>
      </c>
      <c r="P20" s="354" t="s">
        <v>297</v>
      </c>
      <c r="Q20" s="354" t="s">
        <v>298</v>
      </c>
      <c r="R20" s="357">
        <v>44562</v>
      </c>
      <c r="S20" s="357">
        <v>44651</v>
      </c>
      <c r="T20" s="358" t="s">
        <v>524</v>
      </c>
      <c r="U20" s="19"/>
      <c r="V20" s="19"/>
    </row>
    <row r="21" spans="1:176" x14ac:dyDescent="0.25">
      <c r="A21" s="371"/>
      <c r="B21" s="352"/>
      <c r="C21" s="374"/>
      <c r="D21" s="374"/>
      <c r="E21" s="377"/>
      <c r="F21" s="377"/>
      <c r="G21" s="377"/>
      <c r="H21" s="380"/>
      <c r="I21" s="383"/>
      <c r="J21" s="362"/>
      <c r="K21" s="365"/>
      <c r="L21" s="365"/>
      <c r="M21" s="368"/>
      <c r="N21" s="365"/>
      <c r="O21" s="359"/>
      <c r="P21" s="355"/>
      <c r="Q21" s="355"/>
      <c r="R21" s="355"/>
      <c r="S21" s="355"/>
      <c r="T21" s="359"/>
      <c r="U21" s="19"/>
      <c r="V21" s="19"/>
    </row>
    <row r="22" spans="1:176" x14ac:dyDescent="0.25">
      <c r="A22" s="371"/>
      <c r="B22" s="352"/>
      <c r="C22" s="374"/>
      <c r="D22" s="374"/>
      <c r="E22" s="377"/>
      <c r="F22" s="377"/>
      <c r="G22" s="377"/>
      <c r="H22" s="380"/>
      <c r="I22" s="383"/>
      <c r="J22" s="362"/>
      <c r="K22" s="365"/>
      <c r="L22" s="365"/>
      <c r="M22" s="368"/>
      <c r="N22" s="365"/>
      <c r="O22" s="359"/>
      <c r="P22" s="355"/>
      <c r="Q22" s="355"/>
      <c r="R22" s="355"/>
      <c r="S22" s="355"/>
      <c r="T22" s="359"/>
      <c r="U22" s="19"/>
      <c r="V22" s="19"/>
    </row>
    <row r="23" spans="1:176" x14ac:dyDescent="0.25">
      <c r="A23" s="371"/>
      <c r="B23" s="352"/>
      <c r="C23" s="374"/>
      <c r="D23" s="374"/>
      <c r="E23" s="377"/>
      <c r="F23" s="377"/>
      <c r="G23" s="377"/>
      <c r="H23" s="380"/>
      <c r="I23" s="383"/>
      <c r="J23" s="362"/>
      <c r="K23" s="365"/>
      <c r="L23" s="365"/>
      <c r="M23" s="368"/>
      <c r="N23" s="365"/>
      <c r="O23" s="359"/>
      <c r="P23" s="355"/>
      <c r="Q23" s="355"/>
      <c r="R23" s="355"/>
      <c r="S23" s="355"/>
      <c r="T23" s="359"/>
      <c r="U23" s="19"/>
      <c r="V23" s="19"/>
    </row>
    <row r="24" spans="1:176" ht="101.25" customHeight="1" thickBot="1" x14ac:dyDescent="0.3">
      <c r="A24" s="372"/>
      <c r="B24" s="353"/>
      <c r="C24" s="375"/>
      <c r="D24" s="375"/>
      <c r="E24" s="378"/>
      <c r="F24" s="378"/>
      <c r="G24" s="378"/>
      <c r="H24" s="381"/>
      <c r="I24" s="384"/>
      <c r="J24" s="363"/>
      <c r="K24" s="366"/>
      <c r="L24" s="366"/>
      <c r="M24" s="369"/>
      <c r="N24" s="366"/>
      <c r="O24" s="360"/>
      <c r="P24" s="356"/>
      <c r="Q24" s="356"/>
      <c r="R24" s="356"/>
      <c r="S24" s="356"/>
      <c r="T24" s="360"/>
      <c r="U24" s="19"/>
      <c r="V24" s="19"/>
    </row>
    <row r="25" spans="1:176" x14ac:dyDescent="0.25">
      <c r="A25" s="370">
        <f>'Mapa Final'!A25</f>
        <v>4</v>
      </c>
      <c r="B25" s="351" t="str">
        <f>'Mapa Final'!B25</f>
        <v>Corrupción</v>
      </c>
      <c r="C25" s="373" t="str">
        <f>'Mapa Final'!C25</f>
        <v>Reputacional(Corrupción)</v>
      </c>
      <c r="D25" s="373" t="str">
        <f>'Mapa Final'!D25</f>
        <v xml:space="preserve">1.Insuficientes programas de capacitación para la toma de conciencia debido al desconocimiento de la ley anti soborno (ISO 37001:2016), Plan Anticorrupción y  de los  valores y principios propios de la entidad.
2. Desconocimiento del Código de Ética y Buen Gobierno.    
3.Carencia de compromiso  y transparencia de los servidores judiciales con la Entidad.  
4.Deficiencia del control y seguimiento de la gestión ejercida por los servidores judiciales.
5.Obtención de beneficios propios </v>
      </c>
      <c r="E25" s="376" t="str">
        <f>'Mapa Final'!E25</f>
        <v xml:space="preserve">Carencia de transparencia, ética y valores . </v>
      </c>
      <c r="F25" s="376" t="str">
        <f>'Mapa Final'!F25</f>
        <v xml:space="preserve">Posibilidad de actos indebidos de  los servidores judiciales debido a  la carencia en transparencia, ética y valores </v>
      </c>
      <c r="G25" s="376" t="str">
        <f>'Mapa Final'!G25</f>
        <v>Fraude Interno</v>
      </c>
      <c r="H25" s="379" t="str">
        <f>'Mapa Final'!I25</f>
        <v>Media</v>
      </c>
      <c r="I25" s="382" t="str">
        <f>'Mapa Final'!L25</f>
        <v>Mayor</v>
      </c>
      <c r="J25" s="361" t="str">
        <f>'Mapa Final'!N25</f>
        <v xml:space="preserve">Alto </v>
      </c>
      <c r="K25" s="364" t="str">
        <f>'Mapa Final'!AA25</f>
        <v>Baja</v>
      </c>
      <c r="L25" s="364" t="str">
        <f>'Mapa Final'!AE25</f>
        <v>Mayor</v>
      </c>
      <c r="M25" s="367" t="str">
        <f>'Mapa Final'!AG25</f>
        <v xml:space="preserve">Alto </v>
      </c>
      <c r="N25" s="364" t="str">
        <f>'Mapa Final'!AH25</f>
        <v>Evitar</v>
      </c>
      <c r="O25" s="358" t="s">
        <v>301</v>
      </c>
      <c r="P25" s="354" t="s">
        <v>297</v>
      </c>
      <c r="Q25" s="354" t="s">
        <v>298</v>
      </c>
      <c r="R25" s="357">
        <v>44562</v>
      </c>
      <c r="S25" s="357">
        <v>44651</v>
      </c>
      <c r="T25" s="358" t="s">
        <v>526</v>
      </c>
    </row>
    <row r="26" spans="1:176" x14ac:dyDescent="0.25">
      <c r="A26" s="371"/>
      <c r="B26" s="352"/>
      <c r="C26" s="374"/>
      <c r="D26" s="374"/>
      <c r="E26" s="377"/>
      <c r="F26" s="377"/>
      <c r="G26" s="377"/>
      <c r="H26" s="380"/>
      <c r="I26" s="383"/>
      <c r="J26" s="362"/>
      <c r="K26" s="365"/>
      <c r="L26" s="365"/>
      <c r="M26" s="368"/>
      <c r="N26" s="365"/>
      <c r="O26" s="359"/>
      <c r="P26" s="355"/>
      <c r="Q26" s="355"/>
      <c r="R26" s="355"/>
      <c r="S26" s="355"/>
      <c r="T26" s="386"/>
    </row>
    <row r="27" spans="1:176" x14ac:dyDescent="0.25">
      <c r="A27" s="371"/>
      <c r="B27" s="352"/>
      <c r="C27" s="374"/>
      <c r="D27" s="374"/>
      <c r="E27" s="377"/>
      <c r="F27" s="377"/>
      <c r="G27" s="377"/>
      <c r="H27" s="380"/>
      <c r="I27" s="383"/>
      <c r="J27" s="362"/>
      <c r="K27" s="365"/>
      <c r="L27" s="365"/>
      <c r="M27" s="368"/>
      <c r="N27" s="365"/>
      <c r="O27" s="359"/>
      <c r="P27" s="355"/>
      <c r="Q27" s="355"/>
      <c r="R27" s="355"/>
      <c r="S27" s="355"/>
      <c r="T27" s="386"/>
    </row>
    <row r="28" spans="1:176" x14ac:dyDescent="0.25">
      <c r="A28" s="371"/>
      <c r="B28" s="352"/>
      <c r="C28" s="374"/>
      <c r="D28" s="374"/>
      <c r="E28" s="377"/>
      <c r="F28" s="377"/>
      <c r="G28" s="377"/>
      <c r="H28" s="380"/>
      <c r="I28" s="383"/>
      <c r="J28" s="362"/>
      <c r="K28" s="365"/>
      <c r="L28" s="365"/>
      <c r="M28" s="368"/>
      <c r="N28" s="365"/>
      <c r="O28" s="359"/>
      <c r="P28" s="355"/>
      <c r="Q28" s="355"/>
      <c r="R28" s="355"/>
      <c r="S28" s="355"/>
      <c r="T28" s="386"/>
    </row>
    <row r="29" spans="1:176" ht="93.75" customHeight="1" thickBot="1" x14ac:dyDescent="0.3">
      <c r="A29" s="372"/>
      <c r="B29" s="353"/>
      <c r="C29" s="375"/>
      <c r="D29" s="375"/>
      <c r="E29" s="378"/>
      <c r="F29" s="378"/>
      <c r="G29" s="378"/>
      <c r="H29" s="381"/>
      <c r="I29" s="384"/>
      <c r="J29" s="363"/>
      <c r="K29" s="366"/>
      <c r="L29" s="366"/>
      <c r="M29" s="369"/>
      <c r="N29" s="366"/>
      <c r="O29" s="360"/>
      <c r="P29" s="356"/>
      <c r="Q29" s="356"/>
      <c r="R29" s="356"/>
      <c r="S29" s="356"/>
      <c r="T29" s="387"/>
    </row>
    <row r="30" spans="1:176" x14ac:dyDescent="0.25">
      <c r="A30" s="370">
        <f>'Mapa Final'!A30</f>
        <v>5</v>
      </c>
      <c r="B30" s="351" t="str">
        <f>'Mapa Final'!B30</f>
        <v>Interrupción o demora en el Servicio Público de Administrar  Justicia.</v>
      </c>
      <c r="C30" s="373" t="str">
        <f>'Mapa Final'!C30</f>
        <v>Afectación en la Prestación del Servicio de Justicia</v>
      </c>
      <c r="D30" s="373" t="str">
        <f>'Mapa Final'!D30</f>
        <v>1. Paros que afecten la prestación del servicio.  
2. Huelgas, protestas ciudadanas.
3. Disturbios o hechos violentos.
4.Pandemia.
5.Emergencias Ambientales.</v>
      </c>
      <c r="E30" s="376" t="str">
        <f>'Mapa Final'!E30</f>
        <v>Suceso de fuerza mayor que imposibilitan la gestión judicial</v>
      </c>
      <c r="F30" s="376" t="str">
        <f>'Mapa Final'!F30</f>
        <v>Posibilidad de  afectación en la Prestación del Servicio de Justicia debido a un suceso de fuerza mayor que imposibilita la gestión judicial</v>
      </c>
      <c r="G30" s="376" t="str">
        <f>'Mapa Final'!G30</f>
        <v>Usuarios, productos y prácticas organizacionales</v>
      </c>
      <c r="H30" s="379" t="str">
        <f>'Mapa Final'!I30</f>
        <v>Media</v>
      </c>
      <c r="I30" s="382" t="str">
        <f>'Mapa Final'!L30</f>
        <v>Moderado</v>
      </c>
      <c r="J30" s="361" t="str">
        <f>'Mapa Final'!N30</f>
        <v>Moderado</v>
      </c>
      <c r="K30" s="364" t="str">
        <f>'Mapa Final'!AA30</f>
        <v>Baja</v>
      </c>
      <c r="L30" s="364" t="str">
        <f>'Mapa Final'!AE30</f>
        <v>Moderado</v>
      </c>
      <c r="M30" s="367" t="str">
        <f>'Mapa Final'!AG30</f>
        <v>Moderado</v>
      </c>
      <c r="N30" s="364" t="str">
        <f>'Mapa Final'!AH30</f>
        <v>Reducir(mitigar)</v>
      </c>
      <c r="O30" s="358" t="s">
        <v>302</v>
      </c>
      <c r="P30" s="354" t="s">
        <v>297</v>
      </c>
      <c r="Q30" s="354" t="s">
        <v>298</v>
      </c>
      <c r="R30" s="357">
        <v>44562</v>
      </c>
      <c r="S30" s="357">
        <v>44651</v>
      </c>
      <c r="T30" s="358" t="s">
        <v>527</v>
      </c>
    </row>
    <row r="31" spans="1:176" x14ac:dyDescent="0.25">
      <c r="A31" s="371"/>
      <c r="B31" s="352"/>
      <c r="C31" s="374"/>
      <c r="D31" s="374"/>
      <c r="E31" s="377"/>
      <c r="F31" s="377"/>
      <c r="G31" s="377"/>
      <c r="H31" s="380"/>
      <c r="I31" s="383"/>
      <c r="J31" s="362"/>
      <c r="K31" s="365"/>
      <c r="L31" s="365"/>
      <c r="M31" s="368"/>
      <c r="N31" s="365"/>
      <c r="O31" s="386"/>
      <c r="P31" s="355"/>
      <c r="Q31" s="355"/>
      <c r="R31" s="355"/>
      <c r="S31" s="355"/>
      <c r="T31" s="359"/>
    </row>
    <row r="32" spans="1:176" x14ac:dyDescent="0.25">
      <c r="A32" s="371"/>
      <c r="B32" s="352"/>
      <c r="C32" s="374"/>
      <c r="D32" s="374"/>
      <c r="E32" s="377"/>
      <c r="F32" s="377"/>
      <c r="G32" s="377"/>
      <c r="H32" s="380"/>
      <c r="I32" s="383"/>
      <c r="J32" s="362"/>
      <c r="K32" s="365"/>
      <c r="L32" s="365"/>
      <c r="M32" s="368"/>
      <c r="N32" s="365"/>
      <c r="O32" s="386"/>
      <c r="P32" s="355"/>
      <c r="Q32" s="355"/>
      <c r="R32" s="355"/>
      <c r="S32" s="355"/>
      <c r="T32" s="359"/>
    </row>
    <row r="33" spans="1:20" x14ac:dyDescent="0.25">
      <c r="A33" s="371"/>
      <c r="B33" s="352"/>
      <c r="C33" s="374"/>
      <c r="D33" s="374"/>
      <c r="E33" s="377"/>
      <c r="F33" s="377"/>
      <c r="G33" s="377"/>
      <c r="H33" s="380"/>
      <c r="I33" s="383"/>
      <c r="J33" s="362"/>
      <c r="K33" s="365"/>
      <c r="L33" s="365"/>
      <c r="M33" s="368"/>
      <c r="N33" s="365"/>
      <c r="O33" s="386"/>
      <c r="P33" s="355"/>
      <c r="Q33" s="355"/>
      <c r="R33" s="355"/>
      <c r="S33" s="355"/>
      <c r="T33" s="359"/>
    </row>
    <row r="34" spans="1:20" ht="76.5" customHeight="1" thickBot="1" x14ac:dyDescent="0.3">
      <c r="A34" s="372"/>
      <c r="B34" s="353"/>
      <c r="C34" s="375"/>
      <c r="D34" s="375"/>
      <c r="E34" s="378"/>
      <c r="F34" s="378"/>
      <c r="G34" s="378"/>
      <c r="H34" s="381"/>
      <c r="I34" s="384"/>
      <c r="J34" s="363"/>
      <c r="K34" s="366"/>
      <c r="L34" s="366"/>
      <c r="M34" s="369"/>
      <c r="N34" s="366"/>
      <c r="O34" s="387"/>
      <c r="P34" s="356"/>
      <c r="Q34" s="356"/>
      <c r="R34" s="356"/>
      <c r="S34" s="356"/>
      <c r="T34" s="360"/>
    </row>
    <row r="35" spans="1:20" x14ac:dyDescent="0.25">
      <c r="A35" s="370">
        <f>'Mapa Final'!A35</f>
        <v>6</v>
      </c>
      <c r="B35" s="351" t="str">
        <f>'Mapa Final'!B35</f>
        <v>Impacto negativo sobre el medio ambiente.</v>
      </c>
      <c r="C35" s="373" t="str">
        <f>'Mapa Final'!C35</f>
        <v xml:space="preserve"> Afectación Ambiental</v>
      </c>
      <c r="D35" s="373" t="str">
        <f>'Mapa Final'!D35</f>
        <v>1.Falta de apropiación del Plan de Gestión Ambiental que aplica para la Rama Judicial Acuerdo PSAA14-10160
2.Baja participación de los  servidores judiciales en las actividades de formación en el Sistema de Gestión Ambiental
3.Uso de correos no institucionales, que no permiten la llegada de campañas ambientales enviadas por correos masivos
4.  Poco compromiso en la aplicabilidad y formación de la cultura ambiental
5. Carencia del liderazgo en el Sistema de Gestión Ambiental</v>
      </c>
      <c r="E35" s="376" t="str">
        <f>'Mapa Final'!E35</f>
        <v>Desconocimiento de los lineamientos ambientales y normatividad  ambiental vigente</v>
      </c>
      <c r="F35" s="376" t="str">
        <f>'Mapa Final'!F35</f>
        <v>Posibilidad de afectación ambiental debido al desconocimiento de las lineamientos ambientales y normatividad ambiental vigente</v>
      </c>
      <c r="G35" s="376" t="str">
        <f>'Mapa Final'!G35</f>
        <v>Eventos Ambientales Internos</v>
      </c>
      <c r="H35" s="379" t="str">
        <f>'Mapa Final'!I35</f>
        <v>Media</v>
      </c>
      <c r="I35" s="382" t="str">
        <f>'Mapa Final'!L35</f>
        <v>Moderado</v>
      </c>
      <c r="J35" s="361" t="str">
        <f>'Mapa Final'!N35</f>
        <v>Moderado</v>
      </c>
      <c r="K35" s="364" t="str">
        <f>'Mapa Final'!AA35</f>
        <v>Baja</v>
      </c>
      <c r="L35" s="364" t="str">
        <f>'Mapa Final'!AE35</f>
        <v>Moderado</v>
      </c>
      <c r="M35" s="367" t="str">
        <f>'Mapa Final'!AG35</f>
        <v>Moderado</v>
      </c>
      <c r="N35" s="364" t="str">
        <f>'Mapa Final'!AH35</f>
        <v>Reducir(mitigar)</v>
      </c>
      <c r="O35" s="358" t="s">
        <v>303</v>
      </c>
      <c r="P35" s="354" t="s">
        <v>297</v>
      </c>
      <c r="Q35" s="354" t="s">
        <v>298</v>
      </c>
      <c r="R35" s="357">
        <v>44562</v>
      </c>
      <c r="S35" s="357">
        <v>44651</v>
      </c>
      <c r="T35" s="385" t="s">
        <v>524</v>
      </c>
    </row>
    <row r="36" spans="1:20" x14ac:dyDescent="0.25">
      <c r="A36" s="371"/>
      <c r="B36" s="352"/>
      <c r="C36" s="374"/>
      <c r="D36" s="374"/>
      <c r="E36" s="377"/>
      <c r="F36" s="377"/>
      <c r="G36" s="377"/>
      <c r="H36" s="380"/>
      <c r="I36" s="383"/>
      <c r="J36" s="362"/>
      <c r="K36" s="365"/>
      <c r="L36" s="365"/>
      <c r="M36" s="368"/>
      <c r="N36" s="365"/>
      <c r="O36" s="359"/>
      <c r="P36" s="355"/>
      <c r="Q36" s="355"/>
      <c r="R36" s="355"/>
      <c r="S36" s="355"/>
      <c r="T36" s="386"/>
    </row>
    <row r="37" spans="1:20" x14ac:dyDescent="0.25">
      <c r="A37" s="371"/>
      <c r="B37" s="352"/>
      <c r="C37" s="374"/>
      <c r="D37" s="374"/>
      <c r="E37" s="377"/>
      <c r="F37" s="377"/>
      <c r="G37" s="377"/>
      <c r="H37" s="380"/>
      <c r="I37" s="383"/>
      <c r="J37" s="362"/>
      <c r="K37" s="365"/>
      <c r="L37" s="365"/>
      <c r="M37" s="368"/>
      <c r="N37" s="365"/>
      <c r="O37" s="359"/>
      <c r="P37" s="355"/>
      <c r="Q37" s="355"/>
      <c r="R37" s="355"/>
      <c r="S37" s="355"/>
      <c r="T37" s="386"/>
    </row>
    <row r="38" spans="1:20" x14ac:dyDescent="0.25">
      <c r="A38" s="371"/>
      <c r="B38" s="352"/>
      <c r="C38" s="374"/>
      <c r="D38" s="374"/>
      <c r="E38" s="377"/>
      <c r="F38" s="377"/>
      <c r="G38" s="377"/>
      <c r="H38" s="380"/>
      <c r="I38" s="383"/>
      <c r="J38" s="362"/>
      <c r="K38" s="365"/>
      <c r="L38" s="365"/>
      <c r="M38" s="368"/>
      <c r="N38" s="365"/>
      <c r="O38" s="359"/>
      <c r="P38" s="355"/>
      <c r="Q38" s="355"/>
      <c r="R38" s="355"/>
      <c r="S38" s="355"/>
      <c r="T38" s="386"/>
    </row>
    <row r="39" spans="1:20" ht="35.25" customHeight="1" thickBot="1" x14ac:dyDescent="0.3">
      <c r="A39" s="372"/>
      <c r="B39" s="353"/>
      <c r="C39" s="375"/>
      <c r="D39" s="375"/>
      <c r="E39" s="378"/>
      <c r="F39" s="378"/>
      <c r="G39" s="378"/>
      <c r="H39" s="381"/>
      <c r="I39" s="384"/>
      <c r="J39" s="363"/>
      <c r="K39" s="366"/>
      <c r="L39" s="366"/>
      <c r="M39" s="369"/>
      <c r="N39" s="366"/>
      <c r="O39" s="360"/>
      <c r="P39" s="356"/>
      <c r="Q39" s="356"/>
      <c r="R39" s="356"/>
      <c r="S39" s="356"/>
      <c r="T39" s="387"/>
    </row>
    <row r="40" spans="1:20" x14ac:dyDescent="0.25">
      <c r="A40" s="370">
        <f>'Mapa Final'!A40</f>
        <v>7</v>
      </c>
      <c r="B40" s="351" t="str">
        <f>'Mapa Final'!B40</f>
        <v>Obsolescencia Tecnológica.</v>
      </c>
      <c r="C40" s="373" t="str">
        <f>'Mapa Final'!C40</f>
        <v>Afectación en la Prestación del Servicio de Justicia</v>
      </c>
      <c r="D40" s="373" t="str">
        <f>'Mapa Final'!D40</f>
        <v>1.Rápido e inevitable avance tecnológico.
2. Falta de recursos presupuestales para enfrentar la necesidad de actualizar la plataforma tecnológica y los sistemas de información.</v>
      </c>
      <c r="E40" s="376" t="str">
        <f>'Mapa Final'!E40</f>
        <v>Rápido e inevitable avance tecnológico</v>
      </c>
      <c r="F40" s="376" t="str">
        <f>'Mapa Final'!F40</f>
        <v>La infraestructura tecnológica entra en obsolescencia en el plazo de (3) tres años, razón por la cual permanentemente se debe estar actualizando. Dentro de esta plataforma tecnológica se encuentran los cableados estructurados, los Pc´s, los servidores, los switches, las Ups y los escáneres, también son ítem objeto de la desactualización los sistemas de información.</v>
      </c>
      <c r="G40" s="376" t="str">
        <f>'Mapa Final'!G40</f>
        <v>Fallas Tecnológicas</v>
      </c>
      <c r="H40" s="379" t="str">
        <f>'Mapa Final'!I40</f>
        <v>Media</v>
      </c>
      <c r="I40" s="382" t="str">
        <f>'Mapa Final'!L40</f>
        <v>Mayor</v>
      </c>
      <c r="J40" s="361" t="str">
        <f>'Mapa Final'!N40</f>
        <v xml:space="preserve">Alto </v>
      </c>
      <c r="K40" s="364" t="str">
        <f>'Mapa Final'!AA40</f>
        <v>Media</v>
      </c>
      <c r="L40" s="364" t="str">
        <f>'Mapa Final'!AE40</f>
        <v>Mayor</v>
      </c>
      <c r="M40" s="367" t="str">
        <f>'Mapa Final'!AG40</f>
        <v xml:space="preserve">Alto </v>
      </c>
      <c r="N40" s="364" t="str">
        <f>'Mapa Final'!AH40</f>
        <v>Reducir(mitigar)</v>
      </c>
      <c r="O40" s="358" t="s">
        <v>304</v>
      </c>
      <c r="P40" s="354" t="s">
        <v>297</v>
      </c>
      <c r="Q40" s="354" t="s">
        <v>298</v>
      </c>
      <c r="R40" s="357">
        <v>44562</v>
      </c>
      <c r="S40" s="357">
        <v>44651</v>
      </c>
      <c r="T40" s="358" t="s">
        <v>528</v>
      </c>
    </row>
    <row r="41" spans="1:20" x14ac:dyDescent="0.25">
      <c r="A41" s="371"/>
      <c r="B41" s="352"/>
      <c r="C41" s="374"/>
      <c r="D41" s="374"/>
      <c r="E41" s="377"/>
      <c r="F41" s="377"/>
      <c r="G41" s="377"/>
      <c r="H41" s="380"/>
      <c r="I41" s="383"/>
      <c r="J41" s="362"/>
      <c r="K41" s="365"/>
      <c r="L41" s="365"/>
      <c r="M41" s="368"/>
      <c r="N41" s="365"/>
      <c r="O41" s="386"/>
      <c r="P41" s="355"/>
      <c r="Q41" s="355"/>
      <c r="R41" s="355"/>
      <c r="S41" s="355"/>
      <c r="T41" s="359"/>
    </row>
    <row r="42" spans="1:20" x14ac:dyDescent="0.25">
      <c r="A42" s="371"/>
      <c r="B42" s="352"/>
      <c r="C42" s="374"/>
      <c r="D42" s="374"/>
      <c r="E42" s="377"/>
      <c r="F42" s="377"/>
      <c r="G42" s="377"/>
      <c r="H42" s="380"/>
      <c r="I42" s="383"/>
      <c r="J42" s="362"/>
      <c r="K42" s="365"/>
      <c r="L42" s="365"/>
      <c r="M42" s="368"/>
      <c r="N42" s="365"/>
      <c r="O42" s="386"/>
      <c r="P42" s="355"/>
      <c r="Q42" s="355"/>
      <c r="R42" s="355"/>
      <c r="S42" s="355"/>
      <c r="T42" s="359"/>
    </row>
    <row r="43" spans="1:20" x14ac:dyDescent="0.25">
      <c r="A43" s="371"/>
      <c r="B43" s="352"/>
      <c r="C43" s="374"/>
      <c r="D43" s="374"/>
      <c r="E43" s="377"/>
      <c r="F43" s="377"/>
      <c r="G43" s="377"/>
      <c r="H43" s="380"/>
      <c r="I43" s="383"/>
      <c r="J43" s="362"/>
      <c r="K43" s="365"/>
      <c r="L43" s="365"/>
      <c r="M43" s="368"/>
      <c r="N43" s="365"/>
      <c r="O43" s="386"/>
      <c r="P43" s="355"/>
      <c r="Q43" s="355"/>
      <c r="R43" s="355"/>
      <c r="S43" s="355"/>
      <c r="T43" s="359"/>
    </row>
    <row r="44" spans="1:20" ht="15.75" thickBot="1" x14ac:dyDescent="0.3">
      <c r="A44" s="372"/>
      <c r="B44" s="353"/>
      <c r="C44" s="375"/>
      <c r="D44" s="375"/>
      <c r="E44" s="378"/>
      <c r="F44" s="378"/>
      <c r="G44" s="378"/>
      <c r="H44" s="381"/>
      <c r="I44" s="384"/>
      <c r="J44" s="363"/>
      <c r="K44" s="366"/>
      <c r="L44" s="366"/>
      <c r="M44" s="369"/>
      <c r="N44" s="366"/>
      <c r="O44" s="387"/>
      <c r="P44" s="356"/>
      <c r="Q44" s="356"/>
      <c r="R44" s="356"/>
      <c r="S44" s="356"/>
      <c r="T44" s="360"/>
    </row>
    <row r="45" spans="1:20" x14ac:dyDescent="0.25">
      <c r="A45" s="370">
        <f>'Mapa Final'!A45</f>
        <v>8</v>
      </c>
      <c r="B45" s="351" t="str">
        <f>'Mapa Final'!B45</f>
        <v>Falta de Gobernabilidad de TI</v>
      </c>
      <c r="C45" s="373" t="str">
        <f>'Mapa Final'!C45</f>
        <v>Reputacional</v>
      </c>
      <c r="D45" s="373" t="str">
        <f>'Mapa Final'!D45</f>
        <v>1. Falta de control y regulación respecto de la aplicación del las TIC en las diferentes Seccionales
2. Se presenta desarticulación con los ingenieros Seccionales, al no tener administrativamente dependencia de la dirección de la Unidad de Informática.
3.Falta de Estandarización de la implementación de aplicativos a nivel nacional.</v>
      </c>
      <c r="E45" s="376" t="str">
        <f>'Mapa Final'!E45</f>
        <v>Falta de apoyo de la alta gerencia para que los lineamientos que se definan en la U. Informática a nivel central sean acogidos y respetados</v>
      </c>
      <c r="F45" s="376" t="str">
        <f>'Mapa Final'!F45</f>
        <v>Se presenta desarticulación de acciones o implementación de soluciones en las diferentes Unidades tanto en el Consejo como en la Dirección Ejecutiva y de las Seccionales.</v>
      </c>
      <c r="G45" s="376" t="str">
        <f>'Mapa Final'!G45</f>
        <v>Relaciones Laborales</v>
      </c>
      <c r="H45" s="379" t="str">
        <f>'Mapa Final'!I45</f>
        <v>Media</v>
      </c>
      <c r="I45" s="382" t="str">
        <f>'Mapa Final'!L45</f>
        <v>Mayor</v>
      </c>
      <c r="J45" s="361" t="str">
        <f>'Mapa Final'!N45</f>
        <v xml:space="preserve">Alto </v>
      </c>
      <c r="K45" s="364" t="str">
        <f>'Mapa Final'!AA45</f>
        <v>Media</v>
      </c>
      <c r="L45" s="364" t="str">
        <f>'Mapa Final'!AE45</f>
        <v>Moderado</v>
      </c>
      <c r="M45" s="367" t="str">
        <f>'Mapa Final'!AG45</f>
        <v>Moderado</v>
      </c>
      <c r="N45" s="364" t="str">
        <f>'Mapa Final'!AH45</f>
        <v>Aceptar</v>
      </c>
      <c r="O45" s="358" t="s">
        <v>305</v>
      </c>
      <c r="P45" s="354" t="s">
        <v>297</v>
      </c>
      <c r="Q45" s="354" t="s">
        <v>298</v>
      </c>
      <c r="R45" s="357">
        <v>44562</v>
      </c>
      <c r="S45" s="357">
        <v>44651</v>
      </c>
      <c r="T45" s="358" t="s">
        <v>530</v>
      </c>
    </row>
    <row r="46" spans="1:20" x14ac:dyDescent="0.25">
      <c r="A46" s="371"/>
      <c r="B46" s="352"/>
      <c r="C46" s="374"/>
      <c r="D46" s="374"/>
      <c r="E46" s="377"/>
      <c r="F46" s="377"/>
      <c r="G46" s="377"/>
      <c r="H46" s="380"/>
      <c r="I46" s="383"/>
      <c r="J46" s="362"/>
      <c r="K46" s="365"/>
      <c r="L46" s="365"/>
      <c r="M46" s="368"/>
      <c r="N46" s="365"/>
      <c r="O46" s="359"/>
      <c r="P46" s="355"/>
      <c r="Q46" s="355"/>
      <c r="R46" s="355"/>
      <c r="S46" s="355"/>
      <c r="T46" s="359"/>
    </row>
    <row r="47" spans="1:20" x14ac:dyDescent="0.25">
      <c r="A47" s="371"/>
      <c r="B47" s="352"/>
      <c r="C47" s="374"/>
      <c r="D47" s="374"/>
      <c r="E47" s="377"/>
      <c r="F47" s="377"/>
      <c r="G47" s="377"/>
      <c r="H47" s="380"/>
      <c r="I47" s="383"/>
      <c r="J47" s="362"/>
      <c r="K47" s="365"/>
      <c r="L47" s="365"/>
      <c r="M47" s="368"/>
      <c r="N47" s="365"/>
      <c r="O47" s="359"/>
      <c r="P47" s="355"/>
      <c r="Q47" s="355"/>
      <c r="R47" s="355"/>
      <c r="S47" s="355"/>
      <c r="T47" s="359"/>
    </row>
    <row r="48" spans="1:20" x14ac:dyDescent="0.25">
      <c r="A48" s="371"/>
      <c r="B48" s="352"/>
      <c r="C48" s="374"/>
      <c r="D48" s="374"/>
      <c r="E48" s="377"/>
      <c r="F48" s="377"/>
      <c r="G48" s="377"/>
      <c r="H48" s="380"/>
      <c r="I48" s="383"/>
      <c r="J48" s="362"/>
      <c r="K48" s="365"/>
      <c r="L48" s="365"/>
      <c r="M48" s="368"/>
      <c r="N48" s="365"/>
      <c r="O48" s="359"/>
      <c r="P48" s="355"/>
      <c r="Q48" s="355"/>
      <c r="R48" s="355"/>
      <c r="S48" s="355"/>
      <c r="T48" s="359"/>
    </row>
    <row r="49" spans="1:20" ht="15.75" thickBot="1" x14ac:dyDescent="0.3">
      <c r="A49" s="372"/>
      <c r="B49" s="353"/>
      <c r="C49" s="375"/>
      <c r="D49" s="375"/>
      <c r="E49" s="378"/>
      <c r="F49" s="378"/>
      <c r="G49" s="378"/>
      <c r="H49" s="381"/>
      <c r="I49" s="384"/>
      <c r="J49" s="363"/>
      <c r="K49" s="366"/>
      <c r="L49" s="366"/>
      <c r="M49" s="369"/>
      <c r="N49" s="366"/>
      <c r="O49" s="360"/>
      <c r="P49" s="356"/>
      <c r="Q49" s="356"/>
      <c r="R49" s="356"/>
      <c r="S49" s="356"/>
      <c r="T49" s="360"/>
    </row>
    <row r="50" spans="1:20" x14ac:dyDescent="0.25">
      <c r="A50" s="370">
        <f>'Mapa Final'!A50</f>
        <v>9</v>
      </c>
      <c r="B50" s="351" t="str">
        <f>'Mapa Final'!B50</f>
        <v>Migración de servicios</v>
      </c>
      <c r="C50" s="373" t="str">
        <f>'Mapa Final'!C50</f>
        <v>Afectación en la Prestación del Servicio de Justicia</v>
      </c>
      <c r="D50" s="373" t="str">
        <f>'Mapa Final'!D50</f>
        <v>1. Alta complejidad de la prestación de servicios tecnológicos, en particular cuando hay cambio de operadores.</v>
      </c>
      <c r="E50" s="376" t="str">
        <f>'Mapa Final'!E50</f>
        <v>Alta dependencia de la continuidad de los servicios tecnológicos.</v>
      </c>
      <c r="F50" s="376" t="str">
        <f>'Mapa Final'!F50</f>
        <v xml:space="preserve">Afectación en la prestación de servicios tecnológicos, causado por la migración de los mismos, en el cambio de proveedor, afectando el normal desarrollo de las actividades </v>
      </c>
      <c r="G50" s="376" t="str">
        <f>'Mapa Final'!G50</f>
        <v>Fallas Tecnológicas</v>
      </c>
      <c r="H50" s="379" t="str">
        <f>'Mapa Final'!I50</f>
        <v>Media</v>
      </c>
      <c r="I50" s="382" t="str">
        <f>'Mapa Final'!L50</f>
        <v>Catastrófico</v>
      </c>
      <c r="J50" s="361" t="str">
        <f>'Mapa Final'!N50</f>
        <v>Extremo</v>
      </c>
      <c r="K50" s="364" t="str">
        <f>'Mapa Final'!AA50</f>
        <v>Baja</v>
      </c>
      <c r="L50" s="364" t="str">
        <f>'Mapa Final'!AE50</f>
        <v>Catastrófico</v>
      </c>
      <c r="M50" s="367" t="str">
        <f>'Mapa Final'!AG50</f>
        <v>Extremo</v>
      </c>
      <c r="N50" s="364" t="str">
        <f>'Mapa Final'!AH50</f>
        <v>Reducir(compartir)</v>
      </c>
      <c r="O50" s="358" t="s">
        <v>306</v>
      </c>
      <c r="P50" s="354" t="s">
        <v>297</v>
      </c>
      <c r="Q50" s="354" t="s">
        <v>298</v>
      </c>
      <c r="R50" s="357">
        <v>44562</v>
      </c>
      <c r="S50" s="357">
        <v>44651</v>
      </c>
      <c r="T50" s="358" t="s">
        <v>524</v>
      </c>
    </row>
    <row r="51" spans="1:20" x14ac:dyDescent="0.25">
      <c r="A51" s="371"/>
      <c r="B51" s="352"/>
      <c r="C51" s="374"/>
      <c r="D51" s="374"/>
      <c r="E51" s="377"/>
      <c r="F51" s="377"/>
      <c r="G51" s="377"/>
      <c r="H51" s="380"/>
      <c r="I51" s="383"/>
      <c r="J51" s="362"/>
      <c r="K51" s="365"/>
      <c r="L51" s="365"/>
      <c r="M51" s="368"/>
      <c r="N51" s="365"/>
      <c r="O51" s="359"/>
      <c r="P51" s="355"/>
      <c r="Q51" s="355"/>
      <c r="R51" s="355"/>
      <c r="S51" s="355"/>
      <c r="T51" s="359"/>
    </row>
    <row r="52" spans="1:20" x14ac:dyDescent="0.25">
      <c r="A52" s="371"/>
      <c r="B52" s="352"/>
      <c r="C52" s="374"/>
      <c r="D52" s="374"/>
      <c r="E52" s="377"/>
      <c r="F52" s="377"/>
      <c r="G52" s="377"/>
      <c r="H52" s="380"/>
      <c r="I52" s="383"/>
      <c r="J52" s="362"/>
      <c r="K52" s="365"/>
      <c r="L52" s="365"/>
      <c r="M52" s="368"/>
      <c r="N52" s="365"/>
      <c r="O52" s="359"/>
      <c r="P52" s="355"/>
      <c r="Q52" s="355"/>
      <c r="R52" s="355"/>
      <c r="S52" s="355"/>
      <c r="T52" s="359"/>
    </row>
    <row r="53" spans="1:20" x14ac:dyDescent="0.25">
      <c r="A53" s="371"/>
      <c r="B53" s="352"/>
      <c r="C53" s="374"/>
      <c r="D53" s="374"/>
      <c r="E53" s="377"/>
      <c r="F53" s="377"/>
      <c r="G53" s="377"/>
      <c r="H53" s="380"/>
      <c r="I53" s="383"/>
      <c r="J53" s="362"/>
      <c r="K53" s="365"/>
      <c r="L53" s="365"/>
      <c r="M53" s="368"/>
      <c r="N53" s="365"/>
      <c r="O53" s="359"/>
      <c r="P53" s="355"/>
      <c r="Q53" s="355"/>
      <c r="R53" s="355"/>
      <c r="S53" s="355"/>
      <c r="T53" s="359"/>
    </row>
    <row r="54" spans="1:20" ht="15.75" thickBot="1" x14ac:dyDescent="0.3">
      <c r="A54" s="372"/>
      <c r="B54" s="353"/>
      <c r="C54" s="375"/>
      <c r="D54" s="375"/>
      <c r="E54" s="378"/>
      <c r="F54" s="378"/>
      <c r="G54" s="378"/>
      <c r="H54" s="381"/>
      <c r="I54" s="384"/>
      <c r="J54" s="363"/>
      <c r="K54" s="366"/>
      <c r="L54" s="366"/>
      <c r="M54" s="369"/>
      <c r="N54" s="366"/>
      <c r="O54" s="360"/>
      <c r="P54" s="356"/>
      <c r="Q54" s="356"/>
      <c r="R54" s="356"/>
      <c r="S54" s="356"/>
      <c r="T54" s="360"/>
    </row>
    <row r="55" spans="1:20" ht="15" customHeight="1" x14ac:dyDescent="0.25">
      <c r="A55" s="370">
        <f>'Mapa Final'!A55</f>
        <v>10</v>
      </c>
      <c r="B55" s="351" t="str">
        <f>'Mapa Final'!B55</f>
        <v>Interrupción del servicio de conectividad LAN - Local</v>
      </c>
      <c r="C55" s="373" t="str">
        <f>'Mapa Final'!C55</f>
        <v>Afectación en la Prestación del Servicio de Justicia</v>
      </c>
      <c r="D55" s="373" t="str">
        <f>'Mapa Final'!D55</f>
        <v>1. Fallas en la operación de los equipos activos de RED.
2. Fluido Eléctrico
3. Falta o demoras en el mantenimiento
4. Virus Informático
5. Falta de presupuesto</v>
      </c>
      <c r="E55" s="376" t="str">
        <f>'Mapa Final'!E55</f>
        <v>Debilidad en el monitoreo y gestión de eventos.</v>
      </c>
      <c r="F55" s="376" t="str">
        <f>'Mapa Final'!F55</f>
        <v>Posibilidad de Afectación en la Prestación del Servicio de Justicia, por fallas en la operatividad de las redes LAN.</v>
      </c>
      <c r="G55" s="376" t="str">
        <f>'Mapa Final'!G55</f>
        <v>Fallas Tecnológicas</v>
      </c>
      <c r="H55" s="379" t="str">
        <f>'Mapa Final'!I55</f>
        <v>Media</v>
      </c>
      <c r="I55" s="382" t="str">
        <f>'Mapa Final'!L55</f>
        <v>Leve</v>
      </c>
      <c r="J55" s="361" t="str">
        <f>'Mapa Final'!N55</f>
        <v>Moderado</v>
      </c>
      <c r="K55" s="364" t="str">
        <f>'Mapa Final'!AA55</f>
        <v>Media</v>
      </c>
      <c r="L55" s="364" t="str">
        <f>'Mapa Final'!AE55</f>
        <v>Moderado</v>
      </c>
      <c r="M55" s="367" t="str">
        <f>'Mapa Final'!AG55</f>
        <v>Moderado</v>
      </c>
      <c r="N55" s="364" t="str">
        <f>'Mapa Final'!AH55</f>
        <v>Evitar</v>
      </c>
      <c r="O55" s="358" t="s">
        <v>538</v>
      </c>
      <c r="P55" s="354" t="s">
        <v>297</v>
      </c>
      <c r="Q55" s="354" t="s">
        <v>298</v>
      </c>
      <c r="R55" s="357">
        <v>44562</v>
      </c>
      <c r="S55" s="357">
        <v>44651</v>
      </c>
      <c r="T55" s="358" t="s">
        <v>537</v>
      </c>
    </row>
    <row r="56" spans="1:20" x14ac:dyDescent="0.25">
      <c r="A56" s="371"/>
      <c r="B56" s="352"/>
      <c r="C56" s="374"/>
      <c r="D56" s="374"/>
      <c r="E56" s="377"/>
      <c r="F56" s="377"/>
      <c r="G56" s="377"/>
      <c r="H56" s="380"/>
      <c r="I56" s="383"/>
      <c r="J56" s="362"/>
      <c r="K56" s="365"/>
      <c r="L56" s="365"/>
      <c r="M56" s="368"/>
      <c r="N56" s="365"/>
      <c r="O56" s="359"/>
      <c r="P56" s="355"/>
      <c r="Q56" s="355"/>
      <c r="R56" s="355"/>
      <c r="S56" s="355"/>
      <c r="T56" s="359"/>
    </row>
    <row r="57" spans="1:20" x14ac:dyDescent="0.25">
      <c r="A57" s="371"/>
      <c r="B57" s="352"/>
      <c r="C57" s="374"/>
      <c r="D57" s="374"/>
      <c r="E57" s="377"/>
      <c r="F57" s="377"/>
      <c r="G57" s="377"/>
      <c r="H57" s="380"/>
      <c r="I57" s="383"/>
      <c r="J57" s="362"/>
      <c r="K57" s="365"/>
      <c r="L57" s="365"/>
      <c r="M57" s="368"/>
      <c r="N57" s="365"/>
      <c r="O57" s="359"/>
      <c r="P57" s="355"/>
      <c r="Q57" s="355"/>
      <c r="R57" s="355"/>
      <c r="S57" s="355"/>
      <c r="T57" s="359"/>
    </row>
    <row r="58" spans="1:20" x14ac:dyDescent="0.25">
      <c r="A58" s="371"/>
      <c r="B58" s="352"/>
      <c r="C58" s="374"/>
      <c r="D58" s="374"/>
      <c r="E58" s="377"/>
      <c r="F58" s="377"/>
      <c r="G58" s="377"/>
      <c r="H58" s="380"/>
      <c r="I58" s="383"/>
      <c r="J58" s="362"/>
      <c r="K58" s="365"/>
      <c r="L58" s="365"/>
      <c r="M58" s="368"/>
      <c r="N58" s="365"/>
      <c r="O58" s="359"/>
      <c r="P58" s="355"/>
      <c r="Q58" s="355"/>
      <c r="R58" s="355"/>
      <c r="S58" s="355"/>
      <c r="T58" s="359"/>
    </row>
    <row r="59" spans="1:20" ht="15.75" thickBot="1" x14ac:dyDescent="0.3">
      <c r="A59" s="372"/>
      <c r="B59" s="353"/>
      <c r="C59" s="375"/>
      <c r="D59" s="375"/>
      <c r="E59" s="378"/>
      <c r="F59" s="378"/>
      <c r="G59" s="378"/>
      <c r="H59" s="381"/>
      <c r="I59" s="384"/>
      <c r="J59" s="363"/>
      <c r="K59" s="366"/>
      <c r="L59" s="366"/>
      <c r="M59" s="369"/>
      <c r="N59" s="366"/>
      <c r="O59" s="360"/>
      <c r="P59" s="356"/>
      <c r="Q59" s="356"/>
      <c r="R59" s="356"/>
      <c r="S59" s="356"/>
      <c r="T59" s="360"/>
    </row>
  </sheetData>
  <mergeCells count="219">
    <mergeCell ref="R1:T3"/>
    <mergeCell ref="A4:C4"/>
    <mergeCell ref="D4:N4"/>
    <mergeCell ref="O4:Q4"/>
    <mergeCell ref="A5:C5"/>
    <mergeCell ref="D5:N5"/>
    <mergeCell ref="A6:C6"/>
    <mergeCell ref="D6:N6"/>
    <mergeCell ref="A7:F7"/>
    <mergeCell ref="H7:J7"/>
    <mergeCell ref="K7:M7"/>
    <mergeCell ref="N7:N8"/>
    <mergeCell ref="A1:C2"/>
    <mergeCell ref="D1:Q3"/>
    <mergeCell ref="O7:O8"/>
    <mergeCell ref="P7:Q7"/>
    <mergeCell ref="R7:S7"/>
    <mergeCell ref="T7:T8"/>
    <mergeCell ref="A9:N9"/>
    <mergeCell ref="A10:A14"/>
    <mergeCell ref="C10:C14"/>
    <mergeCell ref="D10:D14"/>
    <mergeCell ref="E10:E14"/>
    <mergeCell ref="F10:F14"/>
    <mergeCell ref="S10:S14"/>
    <mergeCell ref="T10:T14"/>
    <mergeCell ref="A15:A19"/>
    <mergeCell ref="C15:C19"/>
    <mergeCell ref="D15:D19"/>
    <mergeCell ref="E15:E19"/>
    <mergeCell ref="F15:F19"/>
    <mergeCell ref="G15:G19"/>
    <mergeCell ref="H15:H19"/>
    <mergeCell ref="I15:I19"/>
    <mergeCell ref="M10:M14"/>
    <mergeCell ref="N10:N14"/>
    <mergeCell ref="O10:O14"/>
    <mergeCell ref="P10:P14"/>
    <mergeCell ref="Q10:Q14"/>
    <mergeCell ref="R10:R14"/>
    <mergeCell ref="G10:G14"/>
    <mergeCell ref="H10:H14"/>
    <mergeCell ref="I10:I14"/>
    <mergeCell ref="J10:J14"/>
    <mergeCell ref="K10:K14"/>
    <mergeCell ref="L10:L14"/>
    <mergeCell ref="P15:P19"/>
    <mergeCell ref="Q15:Q19"/>
    <mergeCell ref="R15:R19"/>
    <mergeCell ref="S15:S19"/>
    <mergeCell ref="T15:T19"/>
    <mergeCell ref="N15:N19"/>
    <mergeCell ref="O15:O19"/>
    <mergeCell ref="A20:A24"/>
    <mergeCell ref="C20:C24"/>
    <mergeCell ref="D20:D24"/>
    <mergeCell ref="E20:E24"/>
    <mergeCell ref="F20:F24"/>
    <mergeCell ref="J15:J19"/>
    <mergeCell ref="K15:K19"/>
    <mergeCell ref="L15:L19"/>
    <mergeCell ref="M15:M19"/>
    <mergeCell ref="S20:S24"/>
    <mergeCell ref="T20:T24"/>
    <mergeCell ref="A25:A29"/>
    <mergeCell ref="C25:C29"/>
    <mergeCell ref="D25:D29"/>
    <mergeCell ref="E25:E29"/>
    <mergeCell ref="F25:F29"/>
    <mergeCell ref="G25:G29"/>
    <mergeCell ref="H25:H29"/>
    <mergeCell ref="I25:I29"/>
    <mergeCell ref="M20:M24"/>
    <mergeCell ref="N20:N24"/>
    <mergeCell ref="O20:O24"/>
    <mergeCell ref="P20:P24"/>
    <mergeCell ref="Q20:Q24"/>
    <mergeCell ref="R20:R24"/>
    <mergeCell ref="G20:G24"/>
    <mergeCell ref="H20:H24"/>
    <mergeCell ref="I20:I24"/>
    <mergeCell ref="J20:J24"/>
    <mergeCell ref="K20:K24"/>
    <mergeCell ref="L20:L24"/>
    <mergeCell ref="P25:P29"/>
    <mergeCell ref="Q25:Q29"/>
    <mergeCell ref="R25:R29"/>
    <mergeCell ref="S25:S29"/>
    <mergeCell ref="T25:T29"/>
    <mergeCell ref="A30:A34"/>
    <mergeCell ref="C30:C34"/>
    <mergeCell ref="D30:D34"/>
    <mergeCell ref="E30:E34"/>
    <mergeCell ref="F30:F34"/>
    <mergeCell ref="J25:J29"/>
    <mergeCell ref="K25:K29"/>
    <mergeCell ref="L25:L29"/>
    <mergeCell ref="M25:M29"/>
    <mergeCell ref="N25:N29"/>
    <mergeCell ref="O25:O29"/>
    <mergeCell ref="S30:S34"/>
    <mergeCell ref="T30:T34"/>
    <mergeCell ref="N30:N34"/>
    <mergeCell ref="O30:O34"/>
    <mergeCell ref="P30:P34"/>
    <mergeCell ref="Q30:Q34"/>
    <mergeCell ref="R30:R34"/>
    <mergeCell ref="C35:C39"/>
    <mergeCell ref="D35:D39"/>
    <mergeCell ref="E35:E39"/>
    <mergeCell ref="F35:F39"/>
    <mergeCell ref="G35:G39"/>
    <mergeCell ref="H35:H39"/>
    <mergeCell ref="I35:I39"/>
    <mergeCell ref="M30:M34"/>
    <mergeCell ref="G30:G34"/>
    <mergeCell ref="H30:H34"/>
    <mergeCell ref="I30:I34"/>
    <mergeCell ref="J30:J34"/>
    <mergeCell ref="K30:K34"/>
    <mergeCell ref="L30:L34"/>
    <mergeCell ref="P35:P39"/>
    <mergeCell ref="Q35:Q39"/>
    <mergeCell ref="R35:R39"/>
    <mergeCell ref="S35:S39"/>
    <mergeCell ref="T35:T39"/>
    <mergeCell ref="A40:A44"/>
    <mergeCell ref="C40:C44"/>
    <mergeCell ref="D40:D44"/>
    <mergeCell ref="E40:E44"/>
    <mergeCell ref="F40:F44"/>
    <mergeCell ref="J35:J39"/>
    <mergeCell ref="K35:K39"/>
    <mergeCell ref="L35:L39"/>
    <mergeCell ref="M35:M39"/>
    <mergeCell ref="N35:N39"/>
    <mergeCell ref="O35:O39"/>
    <mergeCell ref="S40:S44"/>
    <mergeCell ref="T40:T44"/>
    <mergeCell ref="N40:N44"/>
    <mergeCell ref="O40:O44"/>
    <mergeCell ref="P40:P44"/>
    <mergeCell ref="Q40:Q44"/>
    <mergeCell ref="R40:R44"/>
    <mergeCell ref="A35:A39"/>
    <mergeCell ref="C45:C49"/>
    <mergeCell ref="D45:D49"/>
    <mergeCell ref="E45:E49"/>
    <mergeCell ref="F45:F49"/>
    <mergeCell ref="G45:G49"/>
    <mergeCell ref="H45:H49"/>
    <mergeCell ref="I45:I49"/>
    <mergeCell ref="M40:M44"/>
    <mergeCell ref="G40:G44"/>
    <mergeCell ref="H40:H44"/>
    <mergeCell ref="I40:I44"/>
    <mergeCell ref="J40:J44"/>
    <mergeCell ref="K40:K44"/>
    <mergeCell ref="L40:L44"/>
    <mergeCell ref="P45:P49"/>
    <mergeCell ref="Q45:Q49"/>
    <mergeCell ref="R45:R49"/>
    <mergeCell ref="S45:S49"/>
    <mergeCell ref="T45:T49"/>
    <mergeCell ref="A50:A54"/>
    <mergeCell ref="C50:C54"/>
    <mergeCell ref="D50:D54"/>
    <mergeCell ref="E50:E54"/>
    <mergeCell ref="F50:F54"/>
    <mergeCell ref="J45:J49"/>
    <mergeCell ref="K45:K49"/>
    <mergeCell ref="L45:L49"/>
    <mergeCell ref="M45:M49"/>
    <mergeCell ref="N45:N49"/>
    <mergeCell ref="O45:O49"/>
    <mergeCell ref="S50:S54"/>
    <mergeCell ref="T50:T54"/>
    <mergeCell ref="N50:N54"/>
    <mergeCell ref="O50:O54"/>
    <mergeCell ref="P50:P54"/>
    <mergeCell ref="Q50:Q54"/>
    <mergeCell ref="R50:R54"/>
    <mergeCell ref="A45:A49"/>
    <mergeCell ref="A55:A59"/>
    <mergeCell ref="C55:C59"/>
    <mergeCell ref="D55:D59"/>
    <mergeCell ref="E55:E59"/>
    <mergeCell ref="F55:F59"/>
    <mergeCell ref="G55:G59"/>
    <mergeCell ref="H55:H59"/>
    <mergeCell ref="I55:I59"/>
    <mergeCell ref="M50:M54"/>
    <mergeCell ref="G50:G54"/>
    <mergeCell ref="H50:H54"/>
    <mergeCell ref="I50:I54"/>
    <mergeCell ref="J50:J54"/>
    <mergeCell ref="K50:K54"/>
    <mergeCell ref="L50:L54"/>
    <mergeCell ref="B55:B59"/>
    <mergeCell ref="P55:P59"/>
    <mergeCell ref="Q55:Q59"/>
    <mergeCell ref="R55:R59"/>
    <mergeCell ref="S55:S59"/>
    <mergeCell ref="T55:T59"/>
    <mergeCell ref="J55:J59"/>
    <mergeCell ref="K55:K59"/>
    <mergeCell ref="L55:L59"/>
    <mergeCell ref="M55:M59"/>
    <mergeCell ref="N55:N59"/>
    <mergeCell ref="O55:O59"/>
    <mergeCell ref="B10:B14"/>
    <mergeCell ref="B15:B19"/>
    <mergeCell ref="B20:B24"/>
    <mergeCell ref="B25:B29"/>
    <mergeCell ref="B30:B34"/>
    <mergeCell ref="B35:B39"/>
    <mergeCell ref="B40:B44"/>
    <mergeCell ref="B45:B49"/>
    <mergeCell ref="B50:B54"/>
  </mergeCells>
  <conditionalFormatting sqref="D8:G8 H7 H60:J1048576 A7:B7">
    <cfRule type="containsText" dxfId="2419" priority="663" operator="containsText" text="3- Moderado">
      <formula>NOT(ISERROR(SEARCH("3- Moderado",A7)))</formula>
    </cfRule>
    <cfRule type="containsText" dxfId="2418" priority="664" operator="containsText" text="6- Moderado">
      <formula>NOT(ISERROR(SEARCH("6- Moderado",A7)))</formula>
    </cfRule>
    <cfRule type="containsText" dxfId="2417" priority="665" operator="containsText" text="4- Moderado">
      <formula>NOT(ISERROR(SEARCH("4- Moderado",A7)))</formula>
    </cfRule>
    <cfRule type="containsText" dxfId="2416" priority="666" operator="containsText" text="3- Bajo">
      <formula>NOT(ISERROR(SEARCH("3- Bajo",A7)))</formula>
    </cfRule>
    <cfRule type="containsText" dxfId="2415" priority="667" operator="containsText" text="4- Bajo">
      <formula>NOT(ISERROR(SEARCH("4- Bajo",A7)))</formula>
    </cfRule>
    <cfRule type="containsText" dxfId="2414" priority="668" operator="containsText" text="1- Bajo">
      <formula>NOT(ISERROR(SEARCH("1- Bajo",A7)))</formula>
    </cfRule>
  </conditionalFormatting>
  <conditionalFormatting sqref="H8:J8">
    <cfRule type="containsText" dxfId="2413" priority="656" operator="containsText" text="3- Moderado">
      <formula>NOT(ISERROR(SEARCH("3- Moderado",H8)))</formula>
    </cfRule>
    <cfRule type="containsText" dxfId="2412" priority="657" operator="containsText" text="6- Moderado">
      <formula>NOT(ISERROR(SEARCH("6- Moderado",H8)))</formula>
    </cfRule>
    <cfRule type="containsText" dxfId="2411" priority="658" operator="containsText" text="4- Moderado">
      <formula>NOT(ISERROR(SEARCH("4- Moderado",H8)))</formula>
    </cfRule>
    <cfRule type="containsText" dxfId="2410" priority="659" operator="containsText" text="3- Bajo">
      <formula>NOT(ISERROR(SEARCH("3- Bajo",H8)))</formula>
    </cfRule>
    <cfRule type="containsText" dxfId="2409" priority="660" operator="containsText" text="4- Bajo">
      <formula>NOT(ISERROR(SEARCH("4- Bajo",H8)))</formula>
    </cfRule>
    <cfRule type="containsText" dxfId="2408" priority="662" operator="containsText" text="1- Bajo">
      <formula>NOT(ISERROR(SEARCH("1- Bajo",H8)))</formula>
    </cfRule>
  </conditionalFormatting>
  <conditionalFormatting sqref="J8 J60:J1048576">
    <cfRule type="containsText" dxfId="2407" priority="645" operator="containsText" text="25- Extremo">
      <formula>NOT(ISERROR(SEARCH("25- Extremo",J8)))</formula>
    </cfRule>
    <cfRule type="containsText" dxfId="2406" priority="646" operator="containsText" text="20- Extremo">
      <formula>NOT(ISERROR(SEARCH("20- Extremo",J8)))</formula>
    </cfRule>
    <cfRule type="containsText" dxfId="2405" priority="647" operator="containsText" text="15- Extremo">
      <formula>NOT(ISERROR(SEARCH("15- Extremo",J8)))</formula>
    </cfRule>
    <cfRule type="containsText" dxfId="2404" priority="648" operator="containsText" text="10- Extremo">
      <formula>NOT(ISERROR(SEARCH("10- Extremo",J8)))</formula>
    </cfRule>
    <cfRule type="containsText" dxfId="2403" priority="649" operator="containsText" text="5- Extremo">
      <formula>NOT(ISERROR(SEARCH("5- Extremo",J8)))</formula>
    </cfRule>
    <cfRule type="containsText" dxfId="2402" priority="650" operator="containsText" text="12- Alto">
      <formula>NOT(ISERROR(SEARCH("12- Alto",J8)))</formula>
    </cfRule>
    <cfRule type="containsText" dxfId="2401" priority="651" operator="containsText" text="10- Alto">
      <formula>NOT(ISERROR(SEARCH("10- Alto",J8)))</formula>
    </cfRule>
    <cfRule type="containsText" dxfId="2400" priority="652" operator="containsText" text="9- Alto">
      <formula>NOT(ISERROR(SEARCH("9- Alto",J8)))</formula>
    </cfRule>
    <cfRule type="containsText" dxfId="2399" priority="653" operator="containsText" text="8- Alto">
      <formula>NOT(ISERROR(SEARCH("8- Alto",J8)))</formula>
    </cfRule>
    <cfRule type="containsText" dxfId="2398" priority="654" operator="containsText" text="5- Alto">
      <formula>NOT(ISERROR(SEARCH("5- Alto",J8)))</formula>
    </cfRule>
    <cfRule type="containsText" dxfId="2397" priority="655" operator="containsText" text="4- Alto">
      <formula>NOT(ISERROR(SEARCH("4- Alto",J8)))</formula>
    </cfRule>
    <cfRule type="containsText" dxfId="2396" priority="661" operator="containsText" text="2- Bajo">
      <formula>NOT(ISERROR(SEARCH("2- Bajo",J8)))</formula>
    </cfRule>
  </conditionalFormatting>
  <conditionalFormatting sqref="K10:L10 K15:L15 K20:L20">
    <cfRule type="containsText" dxfId="2395" priority="639" operator="containsText" text="3- Moderado">
      <formula>NOT(ISERROR(SEARCH("3- Moderado",K10)))</formula>
    </cfRule>
    <cfRule type="containsText" dxfId="2394" priority="640" operator="containsText" text="6- Moderado">
      <formula>NOT(ISERROR(SEARCH("6- Moderado",K10)))</formula>
    </cfRule>
    <cfRule type="containsText" dxfId="2393" priority="641" operator="containsText" text="4- Moderado">
      <formula>NOT(ISERROR(SEARCH("4- Moderado",K10)))</formula>
    </cfRule>
    <cfRule type="containsText" dxfId="2392" priority="642" operator="containsText" text="3- Bajo">
      <formula>NOT(ISERROR(SEARCH("3- Bajo",K10)))</formula>
    </cfRule>
    <cfRule type="containsText" dxfId="2391" priority="643" operator="containsText" text="4- Bajo">
      <formula>NOT(ISERROR(SEARCH("4- Bajo",K10)))</formula>
    </cfRule>
    <cfRule type="containsText" dxfId="2390" priority="644" operator="containsText" text="1- Bajo">
      <formula>NOT(ISERROR(SEARCH("1- Bajo",K10)))</formula>
    </cfRule>
  </conditionalFormatting>
  <conditionalFormatting sqref="H10:I10 H15:I15 H20:I20">
    <cfRule type="containsText" dxfId="2389" priority="633" operator="containsText" text="3- Moderado">
      <formula>NOT(ISERROR(SEARCH("3- Moderado",H10)))</formula>
    </cfRule>
    <cfRule type="containsText" dxfId="2388" priority="634" operator="containsText" text="6- Moderado">
      <formula>NOT(ISERROR(SEARCH("6- Moderado",H10)))</formula>
    </cfRule>
    <cfRule type="containsText" dxfId="2387" priority="635" operator="containsText" text="4- Moderado">
      <formula>NOT(ISERROR(SEARCH("4- Moderado",H10)))</formula>
    </cfRule>
    <cfRule type="containsText" dxfId="2386" priority="636" operator="containsText" text="3- Bajo">
      <formula>NOT(ISERROR(SEARCH("3- Bajo",H10)))</formula>
    </cfRule>
    <cfRule type="containsText" dxfId="2385" priority="637" operator="containsText" text="4- Bajo">
      <formula>NOT(ISERROR(SEARCH("4- Bajo",H10)))</formula>
    </cfRule>
    <cfRule type="containsText" dxfId="2384" priority="638" operator="containsText" text="1- Bajo">
      <formula>NOT(ISERROR(SEARCH("1- Bajo",H10)))</formula>
    </cfRule>
  </conditionalFormatting>
  <conditionalFormatting sqref="A10:E10 E15 A15:B15 B20 B25 B30 B35 B40 B45 B50 B55">
    <cfRule type="containsText" dxfId="2383" priority="627" operator="containsText" text="3- Moderado">
      <formula>NOT(ISERROR(SEARCH("3- Moderado",A10)))</formula>
    </cfRule>
    <cfRule type="containsText" dxfId="2382" priority="628" operator="containsText" text="6- Moderado">
      <formula>NOT(ISERROR(SEARCH("6- Moderado",A10)))</formula>
    </cfRule>
    <cfRule type="containsText" dxfId="2381" priority="629" operator="containsText" text="4- Moderado">
      <formula>NOT(ISERROR(SEARCH("4- Moderado",A10)))</formula>
    </cfRule>
    <cfRule type="containsText" dxfId="2380" priority="630" operator="containsText" text="3- Bajo">
      <formula>NOT(ISERROR(SEARCH("3- Bajo",A10)))</formula>
    </cfRule>
    <cfRule type="containsText" dxfId="2379" priority="631" operator="containsText" text="4- Bajo">
      <formula>NOT(ISERROR(SEARCH("4- Bajo",A10)))</formula>
    </cfRule>
    <cfRule type="containsText" dxfId="2378" priority="632" operator="containsText" text="1- Bajo">
      <formula>NOT(ISERROR(SEARCH("1- Bajo",A10)))</formula>
    </cfRule>
  </conditionalFormatting>
  <conditionalFormatting sqref="F10:G10 F15:G15">
    <cfRule type="containsText" dxfId="2377" priority="621" operator="containsText" text="3- Moderado">
      <formula>NOT(ISERROR(SEARCH("3- Moderado",F10)))</formula>
    </cfRule>
    <cfRule type="containsText" dxfId="2376" priority="622" operator="containsText" text="6- Moderado">
      <formula>NOT(ISERROR(SEARCH("6- Moderado",F10)))</formula>
    </cfRule>
    <cfRule type="containsText" dxfId="2375" priority="623" operator="containsText" text="4- Moderado">
      <formula>NOT(ISERROR(SEARCH("4- Moderado",F10)))</formula>
    </cfRule>
    <cfRule type="containsText" dxfId="2374" priority="624" operator="containsText" text="3- Bajo">
      <formula>NOT(ISERROR(SEARCH("3- Bajo",F10)))</formula>
    </cfRule>
    <cfRule type="containsText" dxfId="2373" priority="625" operator="containsText" text="4- Bajo">
      <formula>NOT(ISERROR(SEARCH("4- Bajo",F10)))</formula>
    </cfRule>
    <cfRule type="containsText" dxfId="2372" priority="626" operator="containsText" text="1- Bajo">
      <formula>NOT(ISERROR(SEARCH("1- Bajo",F10)))</formula>
    </cfRule>
  </conditionalFormatting>
  <conditionalFormatting sqref="K8">
    <cfRule type="containsText" dxfId="2371" priority="615" operator="containsText" text="3- Moderado">
      <formula>NOT(ISERROR(SEARCH("3- Moderado",K8)))</formula>
    </cfRule>
    <cfRule type="containsText" dxfId="2370" priority="616" operator="containsText" text="6- Moderado">
      <formula>NOT(ISERROR(SEARCH("6- Moderado",K8)))</formula>
    </cfRule>
    <cfRule type="containsText" dxfId="2369" priority="617" operator="containsText" text="4- Moderado">
      <formula>NOT(ISERROR(SEARCH("4- Moderado",K8)))</formula>
    </cfRule>
    <cfRule type="containsText" dxfId="2368" priority="618" operator="containsText" text="3- Bajo">
      <formula>NOT(ISERROR(SEARCH("3- Bajo",K8)))</formula>
    </cfRule>
    <cfRule type="containsText" dxfId="2367" priority="619" operator="containsText" text="4- Bajo">
      <formula>NOT(ISERROR(SEARCH("4- Bajo",K8)))</formula>
    </cfRule>
    <cfRule type="containsText" dxfId="2366" priority="620" operator="containsText" text="1- Bajo">
      <formula>NOT(ISERROR(SEARCH("1- Bajo",K8)))</formula>
    </cfRule>
  </conditionalFormatting>
  <conditionalFormatting sqref="L8">
    <cfRule type="containsText" dxfId="2365" priority="609" operator="containsText" text="3- Moderado">
      <formula>NOT(ISERROR(SEARCH("3- Moderado",L8)))</formula>
    </cfRule>
    <cfRule type="containsText" dxfId="2364" priority="610" operator="containsText" text="6- Moderado">
      <formula>NOT(ISERROR(SEARCH("6- Moderado",L8)))</formula>
    </cfRule>
    <cfRule type="containsText" dxfId="2363" priority="611" operator="containsText" text="4- Moderado">
      <formula>NOT(ISERROR(SEARCH("4- Moderado",L8)))</formula>
    </cfRule>
    <cfRule type="containsText" dxfId="2362" priority="612" operator="containsText" text="3- Bajo">
      <formula>NOT(ISERROR(SEARCH("3- Bajo",L8)))</formula>
    </cfRule>
    <cfRule type="containsText" dxfId="2361" priority="613" operator="containsText" text="4- Bajo">
      <formula>NOT(ISERROR(SEARCH("4- Bajo",L8)))</formula>
    </cfRule>
    <cfRule type="containsText" dxfId="2360" priority="614" operator="containsText" text="1- Bajo">
      <formula>NOT(ISERROR(SEARCH("1- Bajo",L8)))</formula>
    </cfRule>
  </conditionalFormatting>
  <conditionalFormatting sqref="M8">
    <cfRule type="containsText" dxfId="2359" priority="603" operator="containsText" text="3- Moderado">
      <formula>NOT(ISERROR(SEARCH("3- Moderado",M8)))</formula>
    </cfRule>
    <cfRule type="containsText" dxfId="2358" priority="604" operator="containsText" text="6- Moderado">
      <formula>NOT(ISERROR(SEARCH("6- Moderado",M8)))</formula>
    </cfRule>
    <cfRule type="containsText" dxfId="2357" priority="605" operator="containsText" text="4- Moderado">
      <formula>NOT(ISERROR(SEARCH("4- Moderado",M8)))</formula>
    </cfRule>
    <cfRule type="containsText" dxfId="2356" priority="606" operator="containsText" text="3- Bajo">
      <formula>NOT(ISERROR(SEARCH("3- Bajo",M8)))</formula>
    </cfRule>
    <cfRule type="containsText" dxfId="2355" priority="607" operator="containsText" text="4- Bajo">
      <formula>NOT(ISERROR(SEARCH("4- Bajo",M8)))</formula>
    </cfRule>
    <cfRule type="containsText" dxfId="2354" priority="608" operator="containsText" text="1- Bajo">
      <formula>NOT(ISERROR(SEARCH("1- Bajo",M8)))</formula>
    </cfRule>
  </conditionalFormatting>
  <conditionalFormatting sqref="J10:J24">
    <cfRule type="containsText" dxfId="2353" priority="598" operator="containsText" text="Bajo">
      <formula>NOT(ISERROR(SEARCH("Bajo",J10)))</formula>
    </cfRule>
    <cfRule type="containsText" dxfId="2352" priority="599" operator="containsText" text="Moderado">
      <formula>NOT(ISERROR(SEARCH("Moderado",J10)))</formula>
    </cfRule>
    <cfRule type="containsText" dxfId="2351" priority="600" operator="containsText" text="Alto">
      <formula>NOT(ISERROR(SEARCH("Alto",J10)))</formula>
    </cfRule>
    <cfRule type="containsText" dxfId="2350" priority="601" operator="containsText" text="Extremo">
      <formula>NOT(ISERROR(SEARCH("Extremo",J10)))</formula>
    </cfRule>
    <cfRule type="colorScale" priority="602">
      <colorScale>
        <cfvo type="min"/>
        <cfvo type="max"/>
        <color rgb="FFFF7128"/>
        <color rgb="FFFFEF9C"/>
      </colorScale>
    </cfRule>
  </conditionalFormatting>
  <conditionalFormatting sqref="M10:M24">
    <cfRule type="containsText" dxfId="2349" priority="573" operator="containsText" text="Moderado">
      <formula>NOT(ISERROR(SEARCH("Moderado",M10)))</formula>
    </cfRule>
    <cfRule type="containsText" dxfId="2348" priority="593" operator="containsText" text="Bajo">
      <formula>NOT(ISERROR(SEARCH("Bajo",M10)))</formula>
    </cfRule>
    <cfRule type="containsText" dxfId="2347" priority="594" operator="containsText" text="Moderado">
      <formula>NOT(ISERROR(SEARCH("Moderado",M10)))</formula>
    </cfRule>
    <cfRule type="containsText" dxfId="2346" priority="595" operator="containsText" text="Alto">
      <formula>NOT(ISERROR(SEARCH("Alto",M10)))</formula>
    </cfRule>
    <cfRule type="containsText" dxfId="2345" priority="596" operator="containsText" text="Extremo">
      <formula>NOT(ISERROR(SEARCH("Extremo",M10)))</formula>
    </cfRule>
    <cfRule type="colorScale" priority="597">
      <colorScale>
        <cfvo type="min"/>
        <cfvo type="max"/>
        <color rgb="FFFF7128"/>
        <color rgb="FFFFEF9C"/>
      </colorScale>
    </cfRule>
  </conditionalFormatting>
  <conditionalFormatting sqref="N10 N15 N20">
    <cfRule type="containsText" dxfId="2344" priority="587" operator="containsText" text="3- Moderado">
      <formula>NOT(ISERROR(SEARCH("3- Moderado",N10)))</formula>
    </cfRule>
    <cfRule type="containsText" dxfId="2343" priority="588" operator="containsText" text="6- Moderado">
      <formula>NOT(ISERROR(SEARCH("6- Moderado",N10)))</formula>
    </cfRule>
    <cfRule type="containsText" dxfId="2342" priority="589" operator="containsText" text="4- Moderado">
      <formula>NOT(ISERROR(SEARCH("4- Moderado",N10)))</formula>
    </cfRule>
    <cfRule type="containsText" dxfId="2341" priority="590" operator="containsText" text="3- Bajo">
      <formula>NOT(ISERROR(SEARCH("3- Bajo",N10)))</formula>
    </cfRule>
    <cfRule type="containsText" dxfId="2340" priority="591" operator="containsText" text="4- Bajo">
      <formula>NOT(ISERROR(SEARCH("4- Bajo",N10)))</formula>
    </cfRule>
    <cfRule type="containsText" dxfId="2339" priority="592" operator="containsText" text="1- Bajo">
      <formula>NOT(ISERROR(SEARCH("1- Bajo",N10)))</formula>
    </cfRule>
  </conditionalFormatting>
  <conditionalFormatting sqref="H10:H24">
    <cfRule type="containsText" dxfId="2338" priority="574" operator="containsText" text="Muy Alta">
      <formula>NOT(ISERROR(SEARCH("Muy Alta",H10)))</formula>
    </cfRule>
    <cfRule type="containsText" dxfId="2337" priority="575" operator="containsText" text="Alta">
      <formula>NOT(ISERROR(SEARCH("Alta",H10)))</formula>
    </cfRule>
    <cfRule type="containsText" dxfId="2336" priority="576" operator="containsText" text="Muy Alta">
      <formula>NOT(ISERROR(SEARCH("Muy Alta",H10)))</formula>
    </cfRule>
    <cfRule type="containsText" dxfId="2335" priority="581" operator="containsText" text="Muy Baja">
      <formula>NOT(ISERROR(SEARCH("Muy Baja",H10)))</formula>
    </cfRule>
    <cfRule type="containsText" dxfId="2334" priority="582" operator="containsText" text="Baja">
      <formula>NOT(ISERROR(SEARCH("Baja",H10)))</formula>
    </cfRule>
    <cfRule type="containsText" dxfId="2333" priority="583" operator="containsText" text="Media">
      <formula>NOT(ISERROR(SEARCH("Media",H10)))</formula>
    </cfRule>
    <cfRule type="containsText" dxfId="2332" priority="584" operator="containsText" text="Alta">
      <formula>NOT(ISERROR(SEARCH("Alta",H10)))</formula>
    </cfRule>
    <cfRule type="containsText" dxfId="2331" priority="586" operator="containsText" text="Muy Alta">
      <formula>NOT(ISERROR(SEARCH("Muy Alta",H10)))</formula>
    </cfRule>
  </conditionalFormatting>
  <conditionalFormatting sqref="I10:I24">
    <cfRule type="containsText" dxfId="2330" priority="577" operator="containsText" text="Catastrófico">
      <formula>NOT(ISERROR(SEARCH("Catastrófico",I10)))</formula>
    </cfRule>
    <cfRule type="containsText" dxfId="2329" priority="578" operator="containsText" text="Mayor">
      <formula>NOT(ISERROR(SEARCH("Mayor",I10)))</formula>
    </cfRule>
    <cfRule type="containsText" dxfId="2328" priority="579" operator="containsText" text="Menor">
      <formula>NOT(ISERROR(SEARCH("Menor",I10)))</formula>
    </cfRule>
    <cfRule type="containsText" dxfId="2327" priority="580" operator="containsText" text="Leve">
      <formula>NOT(ISERROR(SEARCH("Leve",I10)))</formula>
    </cfRule>
    <cfRule type="containsText" dxfId="2326" priority="585" operator="containsText" text="Moderado">
      <formula>NOT(ISERROR(SEARCH("Moderado",I10)))</formula>
    </cfRule>
  </conditionalFormatting>
  <conditionalFormatting sqref="K10:K24">
    <cfRule type="containsText" dxfId="2325" priority="572" operator="containsText" text="Media">
      <formula>NOT(ISERROR(SEARCH("Media",K10)))</formula>
    </cfRule>
  </conditionalFormatting>
  <conditionalFormatting sqref="L10:L24">
    <cfRule type="containsText" dxfId="2324" priority="571" operator="containsText" text="Moderado">
      <formula>NOT(ISERROR(SEARCH("Moderado",L10)))</formula>
    </cfRule>
  </conditionalFormatting>
  <conditionalFormatting sqref="C15">
    <cfRule type="containsText" dxfId="2323" priority="565" operator="containsText" text="3- Moderado">
      <formula>NOT(ISERROR(SEARCH("3- Moderado",C15)))</formula>
    </cfRule>
    <cfRule type="containsText" dxfId="2322" priority="566" operator="containsText" text="6- Moderado">
      <formula>NOT(ISERROR(SEARCH("6- Moderado",C15)))</formula>
    </cfRule>
    <cfRule type="containsText" dxfId="2321" priority="567" operator="containsText" text="4- Moderado">
      <formula>NOT(ISERROR(SEARCH("4- Moderado",C15)))</formula>
    </cfRule>
    <cfRule type="containsText" dxfId="2320" priority="568" operator="containsText" text="3- Bajo">
      <formula>NOT(ISERROR(SEARCH("3- Bajo",C15)))</formula>
    </cfRule>
    <cfRule type="containsText" dxfId="2319" priority="569" operator="containsText" text="4- Bajo">
      <formula>NOT(ISERROR(SEARCH("4- Bajo",C15)))</formula>
    </cfRule>
    <cfRule type="containsText" dxfId="2318" priority="570" operator="containsText" text="1- Bajo">
      <formula>NOT(ISERROR(SEARCH("1- Bajo",C15)))</formula>
    </cfRule>
  </conditionalFormatting>
  <conditionalFormatting sqref="D15">
    <cfRule type="containsText" dxfId="2317" priority="559" operator="containsText" text="3- Moderado">
      <formula>NOT(ISERROR(SEARCH("3- Moderado",D15)))</formula>
    </cfRule>
    <cfRule type="containsText" dxfId="2316" priority="560" operator="containsText" text="6- Moderado">
      <formula>NOT(ISERROR(SEARCH("6- Moderado",D15)))</formula>
    </cfRule>
    <cfRule type="containsText" dxfId="2315" priority="561" operator="containsText" text="4- Moderado">
      <formula>NOT(ISERROR(SEARCH("4- Moderado",D15)))</formula>
    </cfRule>
    <cfRule type="containsText" dxfId="2314" priority="562" operator="containsText" text="3- Bajo">
      <formula>NOT(ISERROR(SEARCH("3- Bajo",D15)))</formula>
    </cfRule>
    <cfRule type="containsText" dxfId="2313" priority="563" operator="containsText" text="4- Bajo">
      <formula>NOT(ISERROR(SEARCH("4- Bajo",D15)))</formula>
    </cfRule>
    <cfRule type="containsText" dxfId="2312" priority="564" operator="containsText" text="1- Bajo">
      <formula>NOT(ISERROR(SEARCH("1- Bajo",D15)))</formula>
    </cfRule>
  </conditionalFormatting>
  <conditionalFormatting sqref="J10:J24">
    <cfRule type="containsText" dxfId="2311" priority="558" operator="containsText" text="Moderado">
      <formula>NOT(ISERROR(SEARCH("Moderado",J10)))</formula>
    </cfRule>
  </conditionalFormatting>
  <conditionalFormatting sqref="J10:J24">
    <cfRule type="containsText" dxfId="2310" priority="556" operator="containsText" text="Bajo">
      <formula>NOT(ISERROR(SEARCH("Bajo",J10)))</formula>
    </cfRule>
    <cfRule type="containsText" dxfId="2309" priority="557" operator="containsText" text="Extremo">
      <formula>NOT(ISERROR(SEARCH("Extremo",J10)))</formula>
    </cfRule>
  </conditionalFormatting>
  <conditionalFormatting sqref="K10:K24">
    <cfRule type="containsText" dxfId="2308" priority="554" operator="containsText" text="Baja">
      <formula>NOT(ISERROR(SEARCH("Baja",K10)))</formula>
    </cfRule>
    <cfRule type="containsText" dxfId="2307" priority="555" operator="containsText" text="Muy Baja">
      <formula>NOT(ISERROR(SEARCH("Muy Baja",K10)))</formula>
    </cfRule>
  </conditionalFormatting>
  <conditionalFormatting sqref="K10:K24">
    <cfRule type="containsText" dxfId="2306" priority="552" operator="containsText" text="Muy Alta">
      <formula>NOT(ISERROR(SEARCH("Muy Alta",K10)))</formula>
    </cfRule>
    <cfRule type="containsText" dxfId="2305" priority="553" operator="containsText" text="Alta">
      <formula>NOT(ISERROR(SEARCH("Alta",K10)))</formula>
    </cfRule>
  </conditionalFormatting>
  <conditionalFormatting sqref="L10:L24">
    <cfRule type="containsText" dxfId="2304" priority="548" operator="containsText" text="Catastrófico">
      <formula>NOT(ISERROR(SEARCH("Catastrófico",L10)))</formula>
    </cfRule>
    <cfRule type="containsText" dxfId="2303" priority="549" operator="containsText" text="Mayor">
      <formula>NOT(ISERROR(SEARCH("Mayor",L10)))</formula>
    </cfRule>
    <cfRule type="containsText" dxfId="2302" priority="550" operator="containsText" text="Menor">
      <formula>NOT(ISERROR(SEARCH("Menor",L10)))</formula>
    </cfRule>
    <cfRule type="containsText" dxfId="2301" priority="551" operator="containsText" text="Leve">
      <formula>NOT(ISERROR(SEARCH("Leve",L10)))</formula>
    </cfRule>
  </conditionalFormatting>
  <conditionalFormatting sqref="A20 E20">
    <cfRule type="containsText" dxfId="2300" priority="542" operator="containsText" text="3- Moderado">
      <formula>NOT(ISERROR(SEARCH("3- Moderado",A20)))</formula>
    </cfRule>
    <cfRule type="containsText" dxfId="2299" priority="543" operator="containsText" text="6- Moderado">
      <formula>NOT(ISERROR(SEARCH("6- Moderado",A20)))</formula>
    </cfRule>
    <cfRule type="containsText" dxfId="2298" priority="544" operator="containsText" text="4- Moderado">
      <formula>NOT(ISERROR(SEARCH("4- Moderado",A20)))</formula>
    </cfRule>
    <cfRule type="containsText" dxfId="2297" priority="545" operator="containsText" text="3- Bajo">
      <formula>NOT(ISERROR(SEARCH("3- Bajo",A20)))</formula>
    </cfRule>
    <cfRule type="containsText" dxfId="2296" priority="546" operator="containsText" text="4- Bajo">
      <formula>NOT(ISERROR(SEARCH("4- Bajo",A20)))</formula>
    </cfRule>
    <cfRule type="containsText" dxfId="2295" priority="547" operator="containsText" text="1- Bajo">
      <formula>NOT(ISERROR(SEARCH("1- Bajo",A20)))</formula>
    </cfRule>
  </conditionalFormatting>
  <conditionalFormatting sqref="F20:G20">
    <cfRule type="containsText" dxfId="2294" priority="536" operator="containsText" text="3- Moderado">
      <formula>NOT(ISERROR(SEARCH("3- Moderado",F20)))</formula>
    </cfRule>
    <cfRule type="containsText" dxfId="2293" priority="537" operator="containsText" text="6- Moderado">
      <formula>NOT(ISERROR(SEARCH("6- Moderado",F20)))</formula>
    </cfRule>
    <cfRule type="containsText" dxfId="2292" priority="538" operator="containsText" text="4- Moderado">
      <formula>NOT(ISERROR(SEARCH("4- Moderado",F20)))</formula>
    </cfRule>
    <cfRule type="containsText" dxfId="2291" priority="539" operator="containsText" text="3- Bajo">
      <formula>NOT(ISERROR(SEARCH("3- Bajo",F20)))</formula>
    </cfRule>
    <cfRule type="containsText" dxfId="2290" priority="540" operator="containsText" text="4- Bajo">
      <formula>NOT(ISERROR(SEARCH("4- Bajo",F20)))</formula>
    </cfRule>
    <cfRule type="containsText" dxfId="2289" priority="541" operator="containsText" text="1- Bajo">
      <formula>NOT(ISERROR(SEARCH("1- Bajo",F20)))</formula>
    </cfRule>
  </conditionalFormatting>
  <conditionalFormatting sqref="C20">
    <cfRule type="containsText" dxfId="2288" priority="530" operator="containsText" text="3- Moderado">
      <formula>NOT(ISERROR(SEARCH("3- Moderado",C20)))</formula>
    </cfRule>
    <cfRule type="containsText" dxfId="2287" priority="531" operator="containsText" text="6- Moderado">
      <formula>NOT(ISERROR(SEARCH("6- Moderado",C20)))</formula>
    </cfRule>
    <cfRule type="containsText" dxfId="2286" priority="532" operator="containsText" text="4- Moderado">
      <formula>NOT(ISERROR(SEARCH("4- Moderado",C20)))</formula>
    </cfRule>
    <cfRule type="containsText" dxfId="2285" priority="533" operator="containsText" text="3- Bajo">
      <formula>NOT(ISERROR(SEARCH("3- Bajo",C20)))</formula>
    </cfRule>
    <cfRule type="containsText" dxfId="2284" priority="534" operator="containsText" text="4- Bajo">
      <formula>NOT(ISERROR(SEARCH("4- Bajo",C20)))</formula>
    </cfRule>
    <cfRule type="containsText" dxfId="2283" priority="535" operator="containsText" text="1- Bajo">
      <formula>NOT(ISERROR(SEARCH("1- Bajo",C20)))</formula>
    </cfRule>
  </conditionalFormatting>
  <conditionalFormatting sqref="D20">
    <cfRule type="containsText" dxfId="2282" priority="524" operator="containsText" text="3- Moderado">
      <formula>NOT(ISERROR(SEARCH("3- Moderado",D20)))</formula>
    </cfRule>
    <cfRule type="containsText" dxfId="2281" priority="525" operator="containsText" text="6- Moderado">
      <formula>NOT(ISERROR(SEARCH("6- Moderado",D20)))</formula>
    </cfRule>
    <cfRule type="containsText" dxfId="2280" priority="526" operator="containsText" text="4- Moderado">
      <formula>NOT(ISERROR(SEARCH("4- Moderado",D20)))</formula>
    </cfRule>
    <cfRule type="containsText" dxfId="2279" priority="527" operator="containsText" text="3- Bajo">
      <formula>NOT(ISERROR(SEARCH("3- Bajo",D20)))</formula>
    </cfRule>
    <cfRule type="containsText" dxfId="2278" priority="528" operator="containsText" text="4- Bajo">
      <formula>NOT(ISERROR(SEARCH("4- Bajo",D20)))</formula>
    </cfRule>
    <cfRule type="containsText" dxfId="2277" priority="529" operator="containsText" text="1- Bajo">
      <formula>NOT(ISERROR(SEARCH("1- Bajo",D20)))</formula>
    </cfRule>
  </conditionalFormatting>
  <conditionalFormatting sqref="K25:L25">
    <cfRule type="containsText" dxfId="2276" priority="518" operator="containsText" text="3- Moderado">
      <formula>NOT(ISERROR(SEARCH("3- Moderado",K25)))</formula>
    </cfRule>
    <cfRule type="containsText" dxfId="2275" priority="519" operator="containsText" text="6- Moderado">
      <formula>NOT(ISERROR(SEARCH("6- Moderado",K25)))</formula>
    </cfRule>
    <cfRule type="containsText" dxfId="2274" priority="520" operator="containsText" text="4- Moderado">
      <formula>NOT(ISERROR(SEARCH("4- Moderado",K25)))</formula>
    </cfRule>
    <cfRule type="containsText" dxfId="2273" priority="521" operator="containsText" text="3- Bajo">
      <formula>NOT(ISERROR(SEARCH("3- Bajo",K25)))</formula>
    </cfRule>
    <cfRule type="containsText" dxfId="2272" priority="522" operator="containsText" text="4- Bajo">
      <formula>NOT(ISERROR(SEARCH("4- Bajo",K25)))</formula>
    </cfRule>
    <cfRule type="containsText" dxfId="2271" priority="523" operator="containsText" text="1- Bajo">
      <formula>NOT(ISERROR(SEARCH("1- Bajo",K25)))</formula>
    </cfRule>
  </conditionalFormatting>
  <conditionalFormatting sqref="H25:I25">
    <cfRule type="containsText" dxfId="2270" priority="512" operator="containsText" text="3- Moderado">
      <formula>NOT(ISERROR(SEARCH("3- Moderado",H25)))</formula>
    </cfRule>
    <cfRule type="containsText" dxfId="2269" priority="513" operator="containsText" text="6- Moderado">
      <formula>NOT(ISERROR(SEARCH("6- Moderado",H25)))</formula>
    </cfRule>
    <cfRule type="containsText" dxfId="2268" priority="514" operator="containsText" text="4- Moderado">
      <formula>NOT(ISERROR(SEARCH("4- Moderado",H25)))</formula>
    </cfRule>
    <cfRule type="containsText" dxfId="2267" priority="515" operator="containsText" text="3- Bajo">
      <formula>NOT(ISERROR(SEARCH("3- Bajo",H25)))</formula>
    </cfRule>
    <cfRule type="containsText" dxfId="2266" priority="516" operator="containsText" text="4- Bajo">
      <formula>NOT(ISERROR(SEARCH("4- Bajo",H25)))</formula>
    </cfRule>
    <cfRule type="containsText" dxfId="2265" priority="517" operator="containsText" text="1- Bajo">
      <formula>NOT(ISERROR(SEARCH("1- Bajo",H25)))</formula>
    </cfRule>
  </conditionalFormatting>
  <conditionalFormatting sqref="A25 C25:E25">
    <cfRule type="containsText" dxfId="2264" priority="506" operator="containsText" text="3- Moderado">
      <formula>NOT(ISERROR(SEARCH("3- Moderado",A25)))</formula>
    </cfRule>
    <cfRule type="containsText" dxfId="2263" priority="507" operator="containsText" text="6- Moderado">
      <formula>NOT(ISERROR(SEARCH("6- Moderado",A25)))</formula>
    </cfRule>
    <cfRule type="containsText" dxfId="2262" priority="508" operator="containsText" text="4- Moderado">
      <formula>NOT(ISERROR(SEARCH("4- Moderado",A25)))</formula>
    </cfRule>
    <cfRule type="containsText" dxfId="2261" priority="509" operator="containsText" text="3- Bajo">
      <formula>NOT(ISERROR(SEARCH("3- Bajo",A25)))</formula>
    </cfRule>
    <cfRule type="containsText" dxfId="2260" priority="510" operator="containsText" text="4- Bajo">
      <formula>NOT(ISERROR(SEARCH("4- Bajo",A25)))</formula>
    </cfRule>
    <cfRule type="containsText" dxfId="2259" priority="511" operator="containsText" text="1- Bajo">
      <formula>NOT(ISERROR(SEARCH("1- Bajo",A25)))</formula>
    </cfRule>
  </conditionalFormatting>
  <conditionalFormatting sqref="F25:G25">
    <cfRule type="containsText" dxfId="2258" priority="500" operator="containsText" text="3- Moderado">
      <formula>NOT(ISERROR(SEARCH("3- Moderado",F25)))</formula>
    </cfRule>
    <cfRule type="containsText" dxfId="2257" priority="501" operator="containsText" text="6- Moderado">
      <formula>NOT(ISERROR(SEARCH("6- Moderado",F25)))</formula>
    </cfRule>
    <cfRule type="containsText" dxfId="2256" priority="502" operator="containsText" text="4- Moderado">
      <formula>NOT(ISERROR(SEARCH("4- Moderado",F25)))</formula>
    </cfRule>
    <cfRule type="containsText" dxfId="2255" priority="503" operator="containsText" text="3- Bajo">
      <formula>NOT(ISERROR(SEARCH("3- Bajo",F25)))</formula>
    </cfRule>
    <cfRule type="containsText" dxfId="2254" priority="504" operator="containsText" text="4- Bajo">
      <formula>NOT(ISERROR(SEARCH("4- Bajo",F25)))</formula>
    </cfRule>
    <cfRule type="containsText" dxfId="2253" priority="505" operator="containsText" text="1- Bajo">
      <formula>NOT(ISERROR(SEARCH("1- Bajo",F25)))</formula>
    </cfRule>
  </conditionalFormatting>
  <conditionalFormatting sqref="J25:J29">
    <cfRule type="containsText" dxfId="2252" priority="495" operator="containsText" text="Bajo">
      <formula>NOT(ISERROR(SEARCH("Bajo",J25)))</formula>
    </cfRule>
    <cfRule type="containsText" dxfId="2251" priority="496" operator="containsText" text="Moderado">
      <formula>NOT(ISERROR(SEARCH("Moderado",J25)))</formula>
    </cfRule>
    <cfRule type="containsText" dxfId="2250" priority="497" operator="containsText" text="Alto">
      <formula>NOT(ISERROR(SEARCH("Alto",J25)))</formula>
    </cfRule>
    <cfRule type="containsText" dxfId="2249" priority="498" operator="containsText" text="Extremo">
      <formula>NOT(ISERROR(SEARCH("Extremo",J25)))</formula>
    </cfRule>
    <cfRule type="colorScale" priority="499">
      <colorScale>
        <cfvo type="min"/>
        <cfvo type="max"/>
        <color rgb="FFFF7128"/>
        <color rgb="FFFFEF9C"/>
      </colorScale>
    </cfRule>
  </conditionalFormatting>
  <conditionalFormatting sqref="M25:M29">
    <cfRule type="containsText" dxfId="2248" priority="470" operator="containsText" text="Moderado">
      <formula>NOT(ISERROR(SEARCH("Moderado",M25)))</formula>
    </cfRule>
    <cfRule type="containsText" dxfId="2247" priority="490" operator="containsText" text="Bajo">
      <formula>NOT(ISERROR(SEARCH("Bajo",M25)))</formula>
    </cfRule>
    <cfRule type="containsText" dxfId="2246" priority="491" operator="containsText" text="Moderado">
      <formula>NOT(ISERROR(SEARCH("Moderado",M25)))</formula>
    </cfRule>
    <cfRule type="containsText" dxfId="2245" priority="492" operator="containsText" text="Alto">
      <formula>NOT(ISERROR(SEARCH("Alto",M25)))</formula>
    </cfRule>
    <cfRule type="containsText" dxfId="2244" priority="493" operator="containsText" text="Extremo">
      <formula>NOT(ISERROR(SEARCH("Extremo",M25)))</formula>
    </cfRule>
    <cfRule type="colorScale" priority="494">
      <colorScale>
        <cfvo type="min"/>
        <cfvo type="max"/>
        <color rgb="FFFF7128"/>
        <color rgb="FFFFEF9C"/>
      </colorScale>
    </cfRule>
  </conditionalFormatting>
  <conditionalFormatting sqref="N25">
    <cfRule type="containsText" dxfId="2243" priority="484" operator="containsText" text="3- Moderado">
      <formula>NOT(ISERROR(SEARCH("3- Moderado",N25)))</formula>
    </cfRule>
    <cfRule type="containsText" dxfId="2242" priority="485" operator="containsText" text="6- Moderado">
      <formula>NOT(ISERROR(SEARCH("6- Moderado",N25)))</formula>
    </cfRule>
    <cfRule type="containsText" dxfId="2241" priority="486" operator="containsText" text="4- Moderado">
      <formula>NOT(ISERROR(SEARCH("4- Moderado",N25)))</formula>
    </cfRule>
    <cfRule type="containsText" dxfId="2240" priority="487" operator="containsText" text="3- Bajo">
      <formula>NOT(ISERROR(SEARCH("3- Bajo",N25)))</formula>
    </cfRule>
    <cfRule type="containsText" dxfId="2239" priority="488" operator="containsText" text="4- Bajo">
      <formula>NOT(ISERROR(SEARCH("4- Bajo",N25)))</formula>
    </cfRule>
    <cfRule type="containsText" dxfId="2238" priority="489" operator="containsText" text="1- Bajo">
      <formula>NOT(ISERROR(SEARCH("1- Bajo",N25)))</formula>
    </cfRule>
  </conditionalFormatting>
  <conditionalFormatting sqref="H25:H29">
    <cfRule type="containsText" dxfId="2237" priority="471" operator="containsText" text="Muy Alta">
      <formula>NOT(ISERROR(SEARCH("Muy Alta",H25)))</formula>
    </cfRule>
    <cfRule type="containsText" dxfId="2236" priority="472" operator="containsText" text="Alta">
      <formula>NOT(ISERROR(SEARCH("Alta",H25)))</formula>
    </cfRule>
    <cfRule type="containsText" dxfId="2235" priority="473" operator="containsText" text="Muy Alta">
      <formula>NOT(ISERROR(SEARCH("Muy Alta",H25)))</formula>
    </cfRule>
    <cfRule type="containsText" dxfId="2234" priority="478" operator="containsText" text="Muy Baja">
      <formula>NOT(ISERROR(SEARCH("Muy Baja",H25)))</formula>
    </cfRule>
    <cfRule type="containsText" dxfId="2233" priority="479" operator="containsText" text="Baja">
      <formula>NOT(ISERROR(SEARCH("Baja",H25)))</formula>
    </cfRule>
    <cfRule type="containsText" dxfId="2232" priority="480" operator="containsText" text="Media">
      <formula>NOT(ISERROR(SEARCH("Media",H25)))</formula>
    </cfRule>
    <cfRule type="containsText" dxfId="2231" priority="481" operator="containsText" text="Alta">
      <formula>NOT(ISERROR(SEARCH("Alta",H25)))</formula>
    </cfRule>
    <cfRule type="containsText" dxfId="2230" priority="483" operator="containsText" text="Muy Alta">
      <formula>NOT(ISERROR(SEARCH("Muy Alta",H25)))</formula>
    </cfRule>
  </conditionalFormatting>
  <conditionalFormatting sqref="I25:I29">
    <cfRule type="containsText" dxfId="2229" priority="474" operator="containsText" text="Catastrófico">
      <formula>NOT(ISERROR(SEARCH("Catastrófico",I25)))</formula>
    </cfRule>
    <cfRule type="containsText" dxfId="2228" priority="475" operator="containsText" text="Mayor">
      <formula>NOT(ISERROR(SEARCH("Mayor",I25)))</formula>
    </cfRule>
    <cfRule type="containsText" dxfId="2227" priority="476" operator="containsText" text="Menor">
      <formula>NOT(ISERROR(SEARCH("Menor",I25)))</formula>
    </cfRule>
    <cfRule type="containsText" dxfId="2226" priority="477" operator="containsText" text="Leve">
      <formula>NOT(ISERROR(SEARCH("Leve",I25)))</formula>
    </cfRule>
    <cfRule type="containsText" dxfId="2225" priority="482" operator="containsText" text="Moderado">
      <formula>NOT(ISERROR(SEARCH("Moderado",I25)))</formula>
    </cfRule>
  </conditionalFormatting>
  <conditionalFormatting sqref="K25:K29">
    <cfRule type="containsText" dxfId="2224" priority="469" operator="containsText" text="Media">
      <formula>NOT(ISERROR(SEARCH("Media",K25)))</formula>
    </cfRule>
  </conditionalFormatting>
  <conditionalFormatting sqref="L25:L29">
    <cfRule type="containsText" dxfId="2223" priority="468" operator="containsText" text="Moderado">
      <formula>NOT(ISERROR(SEARCH("Moderado",L25)))</formula>
    </cfRule>
  </conditionalFormatting>
  <conditionalFormatting sqref="J25:J29">
    <cfRule type="containsText" dxfId="2222" priority="467" operator="containsText" text="Moderado">
      <formula>NOT(ISERROR(SEARCH("Moderado",J25)))</formula>
    </cfRule>
  </conditionalFormatting>
  <conditionalFormatting sqref="J25:J29">
    <cfRule type="containsText" dxfId="2221" priority="465" operator="containsText" text="Bajo">
      <formula>NOT(ISERROR(SEARCH("Bajo",J25)))</formula>
    </cfRule>
    <cfRule type="containsText" dxfId="2220" priority="466" operator="containsText" text="Extremo">
      <formula>NOT(ISERROR(SEARCH("Extremo",J25)))</formula>
    </cfRule>
  </conditionalFormatting>
  <conditionalFormatting sqref="K25:K29">
    <cfRule type="containsText" dxfId="2219" priority="463" operator="containsText" text="Baja">
      <formula>NOT(ISERROR(SEARCH("Baja",K25)))</formula>
    </cfRule>
    <cfRule type="containsText" dxfId="2218" priority="464" operator="containsText" text="Muy Baja">
      <formula>NOT(ISERROR(SEARCH("Muy Baja",K25)))</formula>
    </cfRule>
  </conditionalFormatting>
  <conditionalFormatting sqref="K25:K29">
    <cfRule type="containsText" dxfId="2217" priority="461" operator="containsText" text="Muy Alta">
      <formula>NOT(ISERROR(SEARCH("Muy Alta",K25)))</formula>
    </cfRule>
    <cfRule type="containsText" dxfId="2216" priority="462" operator="containsText" text="Alta">
      <formula>NOT(ISERROR(SEARCH("Alta",K25)))</formula>
    </cfRule>
  </conditionalFormatting>
  <conditionalFormatting sqref="L25:L29">
    <cfRule type="containsText" dxfId="2215" priority="457" operator="containsText" text="Catastrófico">
      <formula>NOT(ISERROR(SEARCH("Catastrófico",L25)))</formula>
    </cfRule>
    <cfRule type="containsText" dxfId="2214" priority="458" operator="containsText" text="Mayor">
      <formula>NOT(ISERROR(SEARCH("Mayor",L25)))</formula>
    </cfRule>
    <cfRule type="containsText" dxfId="2213" priority="459" operator="containsText" text="Menor">
      <formula>NOT(ISERROR(SEARCH("Menor",L25)))</formula>
    </cfRule>
    <cfRule type="containsText" dxfId="2212" priority="460" operator="containsText" text="Leve">
      <formula>NOT(ISERROR(SEARCH("Leve",L25)))</formula>
    </cfRule>
  </conditionalFormatting>
  <conditionalFormatting sqref="K30:L30">
    <cfRule type="containsText" dxfId="2211" priority="451" operator="containsText" text="3- Moderado">
      <formula>NOT(ISERROR(SEARCH("3- Moderado",K30)))</formula>
    </cfRule>
    <cfRule type="containsText" dxfId="2210" priority="452" operator="containsText" text="6- Moderado">
      <formula>NOT(ISERROR(SEARCH("6- Moderado",K30)))</formula>
    </cfRule>
    <cfRule type="containsText" dxfId="2209" priority="453" operator="containsText" text="4- Moderado">
      <formula>NOT(ISERROR(SEARCH("4- Moderado",K30)))</formula>
    </cfRule>
    <cfRule type="containsText" dxfId="2208" priority="454" operator="containsText" text="3- Bajo">
      <formula>NOT(ISERROR(SEARCH("3- Bajo",K30)))</formula>
    </cfRule>
    <cfRule type="containsText" dxfId="2207" priority="455" operator="containsText" text="4- Bajo">
      <formula>NOT(ISERROR(SEARCH("4- Bajo",K30)))</formula>
    </cfRule>
    <cfRule type="containsText" dxfId="2206" priority="456" operator="containsText" text="1- Bajo">
      <formula>NOT(ISERROR(SEARCH("1- Bajo",K30)))</formula>
    </cfRule>
  </conditionalFormatting>
  <conditionalFormatting sqref="H30:I30">
    <cfRule type="containsText" dxfId="2205" priority="445" operator="containsText" text="3- Moderado">
      <formula>NOT(ISERROR(SEARCH("3- Moderado",H30)))</formula>
    </cfRule>
    <cfRule type="containsText" dxfId="2204" priority="446" operator="containsText" text="6- Moderado">
      <formula>NOT(ISERROR(SEARCH("6- Moderado",H30)))</formula>
    </cfRule>
    <cfRule type="containsText" dxfId="2203" priority="447" operator="containsText" text="4- Moderado">
      <formula>NOT(ISERROR(SEARCH("4- Moderado",H30)))</formula>
    </cfRule>
    <cfRule type="containsText" dxfId="2202" priority="448" operator="containsText" text="3- Bajo">
      <formula>NOT(ISERROR(SEARCH("3- Bajo",H30)))</formula>
    </cfRule>
    <cfRule type="containsText" dxfId="2201" priority="449" operator="containsText" text="4- Bajo">
      <formula>NOT(ISERROR(SEARCH("4- Bajo",H30)))</formula>
    </cfRule>
    <cfRule type="containsText" dxfId="2200" priority="450" operator="containsText" text="1- Bajo">
      <formula>NOT(ISERROR(SEARCH("1- Bajo",H30)))</formula>
    </cfRule>
  </conditionalFormatting>
  <conditionalFormatting sqref="A30 C30:E30">
    <cfRule type="containsText" dxfId="2199" priority="439" operator="containsText" text="3- Moderado">
      <formula>NOT(ISERROR(SEARCH("3- Moderado",A30)))</formula>
    </cfRule>
    <cfRule type="containsText" dxfId="2198" priority="440" operator="containsText" text="6- Moderado">
      <formula>NOT(ISERROR(SEARCH("6- Moderado",A30)))</formula>
    </cfRule>
    <cfRule type="containsText" dxfId="2197" priority="441" operator="containsText" text="4- Moderado">
      <formula>NOT(ISERROR(SEARCH("4- Moderado",A30)))</formula>
    </cfRule>
    <cfRule type="containsText" dxfId="2196" priority="442" operator="containsText" text="3- Bajo">
      <formula>NOT(ISERROR(SEARCH("3- Bajo",A30)))</formula>
    </cfRule>
    <cfRule type="containsText" dxfId="2195" priority="443" operator="containsText" text="4- Bajo">
      <formula>NOT(ISERROR(SEARCH("4- Bajo",A30)))</formula>
    </cfRule>
    <cfRule type="containsText" dxfId="2194" priority="444" operator="containsText" text="1- Bajo">
      <formula>NOT(ISERROR(SEARCH("1- Bajo",A30)))</formula>
    </cfRule>
  </conditionalFormatting>
  <conditionalFormatting sqref="F30:G30">
    <cfRule type="containsText" dxfId="2193" priority="433" operator="containsText" text="3- Moderado">
      <formula>NOT(ISERROR(SEARCH("3- Moderado",F30)))</formula>
    </cfRule>
    <cfRule type="containsText" dxfId="2192" priority="434" operator="containsText" text="6- Moderado">
      <formula>NOT(ISERROR(SEARCH("6- Moderado",F30)))</formula>
    </cfRule>
    <cfRule type="containsText" dxfId="2191" priority="435" operator="containsText" text="4- Moderado">
      <formula>NOT(ISERROR(SEARCH("4- Moderado",F30)))</formula>
    </cfRule>
    <cfRule type="containsText" dxfId="2190" priority="436" operator="containsText" text="3- Bajo">
      <formula>NOT(ISERROR(SEARCH("3- Bajo",F30)))</formula>
    </cfRule>
    <cfRule type="containsText" dxfId="2189" priority="437" operator="containsText" text="4- Bajo">
      <formula>NOT(ISERROR(SEARCH("4- Bajo",F30)))</formula>
    </cfRule>
    <cfRule type="containsText" dxfId="2188" priority="438" operator="containsText" text="1- Bajo">
      <formula>NOT(ISERROR(SEARCH("1- Bajo",F30)))</formula>
    </cfRule>
  </conditionalFormatting>
  <conditionalFormatting sqref="J30:J34">
    <cfRule type="containsText" dxfId="2187" priority="428" operator="containsText" text="Bajo">
      <formula>NOT(ISERROR(SEARCH("Bajo",J30)))</formula>
    </cfRule>
    <cfRule type="containsText" dxfId="2186" priority="429" operator="containsText" text="Moderado">
      <formula>NOT(ISERROR(SEARCH("Moderado",J30)))</formula>
    </cfRule>
    <cfRule type="containsText" dxfId="2185" priority="430" operator="containsText" text="Alto">
      <formula>NOT(ISERROR(SEARCH("Alto",J30)))</formula>
    </cfRule>
    <cfRule type="containsText" dxfId="2184" priority="431" operator="containsText" text="Extremo">
      <formula>NOT(ISERROR(SEARCH("Extremo",J30)))</formula>
    </cfRule>
    <cfRule type="colorScale" priority="432">
      <colorScale>
        <cfvo type="min"/>
        <cfvo type="max"/>
        <color rgb="FFFF7128"/>
        <color rgb="FFFFEF9C"/>
      </colorScale>
    </cfRule>
  </conditionalFormatting>
  <conditionalFormatting sqref="M30:M34">
    <cfRule type="containsText" dxfId="2183" priority="403" operator="containsText" text="Moderado">
      <formula>NOT(ISERROR(SEARCH("Moderado",M30)))</formula>
    </cfRule>
    <cfRule type="containsText" dxfId="2182" priority="423" operator="containsText" text="Bajo">
      <formula>NOT(ISERROR(SEARCH("Bajo",M30)))</formula>
    </cfRule>
    <cfRule type="containsText" dxfId="2181" priority="424" operator="containsText" text="Moderado">
      <formula>NOT(ISERROR(SEARCH("Moderado",M30)))</formula>
    </cfRule>
    <cfRule type="containsText" dxfId="2180" priority="425" operator="containsText" text="Alto">
      <formula>NOT(ISERROR(SEARCH("Alto",M30)))</formula>
    </cfRule>
    <cfRule type="containsText" dxfId="2179" priority="426" operator="containsText" text="Extremo">
      <formula>NOT(ISERROR(SEARCH("Extremo",M30)))</formula>
    </cfRule>
    <cfRule type="colorScale" priority="427">
      <colorScale>
        <cfvo type="min"/>
        <cfvo type="max"/>
        <color rgb="FFFF7128"/>
        <color rgb="FFFFEF9C"/>
      </colorScale>
    </cfRule>
  </conditionalFormatting>
  <conditionalFormatting sqref="N30">
    <cfRule type="containsText" dxfId="2178" priority="417" operator="containsText" text="3- Moderado">
      <formula>NOT(ISERROR(SEARCH("3- Moderado",N30)))</formula>
    </cfRule>
    <cfRule type="containsText" dxfId="2177" priority="418" operator="containsText" text="6- Moderado">
      <formula>NOT(ISERROR(SEARCH("6- Moderado",N30)))</formula>
    </cfRule>
    <cfRule type="containsText" dxfId="2176" priority="419" operator="containsText" text="4- Moderado">
      <formula>NOT(ISERROR(SEARCH("4- Moderado",N30)))</formula>
    </cfRule>
    <cfRule type="containsText" dxfId="2175" priority="420" operator="containsText" text="3- Bajo">
      <formula>NOT(ISERROR(SEARCH("3- Bajo",N30)))</formula>
    </cfRule>
    <cfRule type="containsText" dxfId="2174" priority="421" operator="containsText" text="4- Bajo">
      <formula>NOT(ISERROR(SEARCH("4- Bajo",N30)))</formula>
    </cfRule>
    <cfRule type="containsText" dxfId="2173" priority="422" operator="containsText" text="1- Bajo">
      <formula>NOT(ISERROR(SEARCH("1- Bajo",N30)))</formula>
    </cfRule>
  </conditionalFormatting>
  <conditionalFormatting sqref="H30:H34">
    <cfRule type="containsText" dxfId="2172" priority="404" operator="containsText" text="Muy Alta">
      <formula>NOT(ISERROR(SEARCH("Muy Alta",H30)))</formula>
    </cfRule>
    <cfRule type="containsText" dxfId="2171" priority="405" operator="containsText" text="Alta">
      <formula>NOT(ISERROR(SEARCH("Alta",H30)))</formula>
    </cfRule>
    <cfRule type="containsText" dxfId="2170" priority="406" operator="containsText" text="Muy Alta">
      <formula>NOT(ISERROR(SEARCH("Muy Alta",H30)))</formula>
    </cfRule>
    <cfRule type="containsText" dxfId="2169" priority="411" operator="containsText" text="Muy Baja">
      <formula>NOT(ISERROR(SEARCH("Muy Baja",H30)))</formula>
    </cfRule>
    <cfRule type="containsText" dxfId="2168" priority="412" operator="containsText" text="Baja">
      <formula>NOT(ISERROR(SEARCH("Baja",H30)))</formula>
    </cfRule>
    <cfRule type="containsText" dxfId="2167" priority="413" operator="containsText" text="Media">
      <formula>NOT(ISERROR(SEARCH("Media",H30)))</formula>
    </cfRule>
    <cfRule type="containsText" dxfId="2166" priority="414" operator="containsText" text="Alta">
      <formula>NOT(ISERROR(SEARCH("Alta",H30)))</formula>
    </cfRule>
    <cfRule type="containsText" dxfId="2165" priority="416" operator="containsText" text="Muy Alta">
      <formula>NOT(ISERROR(SEARCH("Muy Alta",H30)))</formula>
    </cfRule>
  </conditionalFormatting>
  <conditionalFormatting sqref="I30:I34">
    <cfRule type="containsText" dxfId="2164" priority="407" operator="containsText" text="Catastrófico">
      <formula>NOT(ISERROR(SEARCH("Catastrófico",I30)))</formula>
    </cfRule>
    <cfRule type="containsText" dxfId="2163" priority="408" operator="containsText" text="Mayor">
      <formula>NOT(ISERROR(SEARCH("Mayor",I30)))</formula>
    </cfRule>
    <cfRule type="containsText" dxfId="2162" priority="409" operator="containsText" text="Menor">
      <formula>NOT(ISERROR(SEARCH("Menor",I30)))</formula>
    </cfRule>
    <cfRule type="containsText" dxfId="2161" priority="410" operator="containsText" text="Leve">
      <formula>NOT(ISERROR(SEARCH("Leve",I30)))</formula>
    </cfRule>
    <cfRule type="containsText" dxfId="2160" priority="415" operator="containsText" text="Moderado">
      <formula>NOT(ISERROR(SEARCH("Moderado",I30)))</formula>
    </cfRule>
  </conditionalFormatting>
  <conditionalFormatting sqref="K30:K34">
    <cfRule type="containsText" dxfId="2159" priority="402" operator="containsText" text="Media">
      <formula>NOT(ISERROR(SEARCH("Media",K30)))</formula>
    </cfRule>
  </conditionalFormatting>
  <conditionalFormatting sqref="L30:L34">
    <cfRule type="containsText" dxfId="2158" priority="401" operator="containsText" text="Moderado">
      <formula>NOT(ISERROR(SEARCH("Moderado",L30)))</formula>
    </cfRule>
  </conditionalFormatting>
  <conditionalFormatting sqref="J30:J34">
    <cfRule type="containsText" dxfId="2157" priority="400" operator="containsText" text="Moderado">
      <formula>NOT(ISERROR(SEARCH("Moderado",J30)))</formula>
    </cfRule>
  </conditionalFormatting>
  <conditionalFormatting sqref="J30:J34">
    <cfRule type="containsText" dxfId="2156" priority="398" operator="containsText" text="Bajo">
      <formula>NOT(ISERROR(SEARCH("Bajo",J30)))</formula>
    </cfRule>
    <cfRule type="containsText" dxfId="2155" priority="399" operator="containsText" text="Extremo">
      <formula>NOT(ISERROR(SEARCH("Extremo",J30)))</formula>
    </cfRule>
  </conditionalFormatting>
  <conditionalFormatting sqref="K30:K34">
    <cfRule type="containsText" dxfId="2154" priority="396" operator="containsText" text="Baja">
      <formula>NOT(ISERROR(SEARCH("Baja",K30)))</formula>
    </cfRule>
    <cfRule type="containsText" dxfId="2153" priority="397" operator="containsText" text="Muy Baja">
      <formula>NOT(ISERROR(SEARCH("Muy Baja",K30)))</formula>
    </cfRule>
  </conditionalFormatting>
  <conditionalFormatting sqref="K30:K34">
    <cfRule type="containsText" dxfId="2152" priority="394" operator="containsText" text="Muy Alta">
      <formula>NOT(ISERROR(SEARCH("Muy Alta",K30)))</formula>
    </cfRule>
    <cfRule type="containsText" dxfId="2151" priority="395" operator="containsText" text="Alta">
      <formula>NOT(ISERROR(SEARCH("Alta",K30)))</formula>
    </cfRule>
  </conditionalFormatting>
  <conditionalFormatting sqref="L30:L34">
    <cfRule type="containsText" dxfId="2150" priority="390" operator="containsText" text="Catastrófico">
      <formula>NOT(ISERROR(SEARCH("Catastrófico",L30)))</formula>
    </cfRule>
    <cfRule type="containsText" dxfId="2149" priority="391" operator="containsText" text="Mayor">
      <formula>NOT(ISERROR(SEARCH("Mayor",L30)))</formula>
    </cfRule>
    <cfRule type="containsText" dxfId="2148" priority="392" operator="containsText" text="Menor">
      <formula>NOT(ISERROR(SEARCH("Menor",L30)))</formula>
    </cfRule>
    <cfRule type="containsText" dxfId="2147" priority="393" operator="containsText" text="Leve">
      <formula>NOT(ISERROR(SEARCH("Leve",L30)))</formula>
    </cfRule>
  </conditionalFormatting>
  <conditionalFormatting sqref="K35:L35">
    <cfRule type="containsText" dxfId="2146" priority="384" operator="containsText" text="3- Moderado">
      <formula>NOT(ISERROR(SEARCH("3- Moderado",K35)))</formula>
    </cfRule>
    <cfRule type="containsText" dxfId="2145" priority="385" operator="containsText" text="6- Moderado">
      <formula>NOT(ISERROR(SEARCH("6- Moderado",K35)))</formula>
    </cfRule>
    <cfRule type="containsText" dxfId="2144" priority="386" operator="containsText" text="4- Moderado">
      <formula>NOT(ISERROR(SEARCH("4- Moderado",K35)))</formula>
    </cfRule>
    <cfRule type="containsText" dxfId="2143" priority="387" operator="containsText" text="3- Bajo">
      <formula>NOT(ISERROR(SEARCH("3- Bajo",K35)))</formula>
    </cfRule>
    <cfRule type="containsText" dxfId="2142" priority="388" operator="containsText" text="4- Bajo">
      <formula>NOT(ISERROR(SEARCH("4- Bajo",K35)))</formula>
    </cfRule>
    <cfRule type="containsText" dxfId="2141" priority="389" operator="containsText" text="1- Bajo">
      <formula>NOT(ISERROR(SEARCH("1- Bajo",K35)))</formula>
    </cfRule>
  </conditionalFormatting>
  <conditionalFormatting sqref="H35:I35">
    <cfRule type="containsText" dxfId="2140" priority="378" operator="containsText" text="3- Moderado">
      <formula>NOT(ISERROR(SEARCH("3- Moderado",H35)))</formula>
    </cfRule>
    <cfRule type="containsText" dxfId="2139" priority="379" operator="containsText" text="6- Moderado">
      <formula>NOT(ISERROR(SEARCH("6- Moderado",H35)))</formula>
    </cfRule>
    <cfRule type="containsText" dxfId="2138" priority="380" operator="containsText" text="4- Moderado">
      <formula>NOT(ISERROR(SEARCH("4- Moderado",H35)))</formula>
    </cfRule>
    <cfRule type="containsText" dxfId="2137" priority="381" operator="containsText" text="3- Bajo">
      <formula>NOT(ISERROR(SEARCH("3- Bajo",H35)))</formula>
    </cfRule>
    <cfRule type="containsText" dxfId="2136" priority="382" operator="containsText" text="4- Bajo">
      <formula>NOT(ISERROR(SEARCH("4- Bajo",H35)))</formula>
    </cfRule>
    <cfRule type="containsText" dxfId="2135" priority="383" operator="containsText" text="1- Bajo">
      <formula>NOT(ISERROR(SEARCH("1- Bajo",H35)))</formula>
    </cfRule>
  </conditionalFormatting>
  <conditionalFormatting sqref="A35 C35:E35">
    <cfRule type="containsText" dxfId="2134" priority="372" operator="containsText" text="3- Moderado">
      <formula>NOT(ISERROR(SEARCH("3- Moderado",A35)))</formula>
    </cfRule>
    <cfRule type="containsText" dxfId="2133" priority="373" operator="containsText" text="6- Moderado">
      <formula>NOT(ISERROR(SEARCH("6- Moderado",A35)))</formula>
    </cfRule>
    <cfRule type="containsText" dxfId="2132" priority="374" operator="containsText" text="4- Moderado">
      <formula>NOT(ISERROR(SEARCH("4- Moderado",A35)))</formula>
    </cfRule>
    <cfRule type="containsText" dxfId="2131" priority="375" operator="containsText" text="3- Bajo">
      <formula>NOT(ISERROR(SEARCH("3- Bajo",A35)))</formula>
    </cfRule>
    <cfRule type="containsText" dxfId="2130" priority="376" operator="containsText" text="4- Bajo">
      <formula>NOT(ISERROR(SEARCH("4- Bajo",A35)))</formula>
    </cfRule>
    <cfRule type="containsText" dxfId="2129" priority="377" operator="containsText" text="1- Bajo">
      <formula>NOT(ISERROR(SEARCH("1- Bajo",A35)))</formula>
    </cfRule>
  </conditionalFormatting>
  <conditionalFormatting sqref="F35:G35">
    <cfRule type="containsText" dxfId="2128" priority="366" operator="containsText" text="3- Moderado">
      <formula>NOT(ISERROR(SEARCH("3- Moderado",F35)))</formula>
    </cfRule>
    <cfRule type="containsText" dxfId="2127" priority="367" operator="containsText" text="6- Moderado">
      <formula>NOT(ISERROR(SEARCH("6- Moderado",F35)))</formula>
    </cfRule>
    <cfRule type="containsText" dxfId="2126" priority="368" operator="containsText" text="4- Moderado">
      <formula>NOT(ISERROR(SEARCH("4- Moderado",F35)))</formula>
    </cfRule>
    <cfRule type="containsText" dxfId="2125" priority="369" operator="containsText" text="3- Bajo">
      <formula>NOT(ISERROR(SEARCH("3- Bajo",F35)))</formula>
    </cfRule>
    <cfRule type="containsText" dxfId="2124" priority="370" operator="containsText" text="4- Bajo">
      <formula>NOT(ISERROR(SEARCH("4- Bajo",F35)))</formula>
    </cfRule>
    <cfRule type="containsText" dxfId="2123" priority="371" operator="containsText" text="1- Bajo">
      <formula>NOT(ISERROR(SEARCH("1- Bajo",F35)))</formula>
    </cfRule>
  </conditionalFormatting>
  <conditionalFormatting sqref="J35:J39">
    <cfRule type="containsText" dxfId="2122" priority="361" operator="containsText" text="Bajo">
      <formula>NOT(ISERROR(SEARCH("Bajo",J35)))</formula>
    </cfRule>
    <cfRule type="containsText" dxfId="2121" priority="362" operator="containsText" text="Moderado">
      <formula>NOT(ISERROR(SEARCH("Moderado",J35)))</formula>
    </cfRule>
    <cfRule type="containsText" dxfId="2120" priority="363" operator="containsText" text="Alto">
      <formula>NOT(ISERROR(SEARCH("Alto",J35)))</formula>
    </cfRule>
    <cfRule type="containsText" dxfId="2119" priority="364" operator="containsText" text="Extremo">
      <formula>NOT(ISERROR(SEARCH("Extremo",J35)))</formula>
    </cfRule>
    <cfRule type="colorScale" priority="365">
      <colorScale>
        <cfvo type="min"/>
        <cfvo type="max"/>
        <color rgb="FFFF7128"/>
        <color rgb="FFFFEF9C"/>
      </colorScale>
    </cfRule>
  </conditionalFormatting>
  <conditionalFormatting sqref="M35:M39">
    <cfRule type="containsText" dxfId="2118" priority="336" operator="containsText" text="Moderado">
      <formula>NOT(ISERROR(SEARCH("Moderado",M35)))</formula>
    </cfRule>
    <cfRule type="containsText" dxfId="2117" priority="356" operator="containsText" text="Bajo">
      <formula>NOT(ISERROR(SEARCH("Bajo",M35)))</formula>
    </cfRule>
    <cfRule type="containsText" dxfId="2116" priority="357" operator="containsText" text="Moderado">
      <formula>NOT(ISERROR(SEARCH("Moderado",M35)))</formula>
    </cfRule>
    <cfRule type="containsText" dxfId="2115" priority="358" operator="containsText" text="Alto">
      <formula>NOT(ISERROR(SEARCH("Alto",M35)))</formula>
    </cfRule>
    <cfRule type="containsText" dxfId="2114" priority="359" operator="containsText" text="Extremo">
      <formula>NOT(ISERROR(SEARCH("Extremo",M35)))</formula>
    </cfRule>
    <cfRule type="colorScale" priority="360">
      <colorScale>
        <cfvo type="min"/>
        <cfvo type="max"/>
        <color rgb="FFFF7128"/>
        <color rgb="FFFFEF9C"/>
      </colorScale>
    </cfRule>
  </conditionalFormatting>
  <conditionalFormatting sqref="N35">
    <cfRule type="containsText" dxfId="2113" priority="350" operator="containsText" text="3- Moderado">
      <formula>NOT(ISERROR(SEARCH("3- Moderado",N35)))</formula>
    </cfRule>
    <cfRule type="containsText" dxfId="2112" priority="351" operator="containsText" text="6- Moderado">
      <formula>NOT(ISERROR(SEARCH("6- Moderado",N35)))</formula>
    </cfRule>
    <cfRule type="containsText" dxfId="2111" priority="352" operator="containsText" text="4- Moderado">
      <formula>NOT(ISERROR(SEARCH("4- Moderado",N35)))</formula>
    </cfRule>
    <cfRule type="containsText" dxfId="2110" priority="353" operator="containsText" text="3- Bajo">
      <formula>NOT(ISERROR(SEARCH("3- Bajo",N35)))</formula>
    </cfRule>
    <cfRule type="containsText" dxfId="2109" priority="354" operator="containsText" text="4- Bajo">
      <formula>NOT(ISERROR(SEARCH("4- Bajo",N35)))</formula>
    </cfRule>
    <cfRule type="containsText" dxfId="2108" priority="355" operator="containsText" text="1- Bajo">
      <formula>NOT(ISERROR(SEARCH("1- Bajo",N35)))</formula>
    </cfRule>
  </conditionalFormatting>
  <conditionalFormatting sqref="H35:H39">
    <cfRule type="containsText" dxfId="2107" priority="337" operator="containsText" text="Muy Alta">
      <formula>NOT(ISERROR(SEARCH("Muy Alta",H35)))</formula>
    </cfRule>
    <cfRule type="containsText" dxfId="2106" priority="338" operator="containsText" text="Alta">
      <formula>NOT(ISERROR(SEARCH("Alta",H35)))</formula>
    </cfRule>
    <cfRule type="containsText" dxfId="2105" priority="339" operator="containsText" text="Muy Alta">
      <formula>NOT(ISERROR(SEARCH("Muy Alta",H35)))</formula>
    </cfRule>
    <cfRule type="containsText" dxfId="2104" priority="344" operator="containsText" text="Muy Baja">
      <formula>NOT(ISERROR(SEARCH("Muy Baja",H35)))</formula>
    </cfRule>
    <cfRule type="containsText" dxfId="2103" priority="345" operator="containsText" text="Baja">
      <formula>NOT(ISERROR(SEARCH("Baja",H35)))</formula>
    </cfRule>
    <cfRule type="containsText" dxfId="2102" priority="346" operator="containsText" text="Media">
      <formula>NOT(ISERROR(SEARCH("Media",H35)))</formula>
    </cfRule>
    <cfRule type="containsText" dxfId="2101" priority="347" operator="containsText" text="Alta">
      <formula>NOT(ISERROR(SEARCH("Alta",H35)))</formula>
    </cfRule>
    <cfRule type="containsText" dxfId="2100" priority="349" operator="containsText" text="Muy Alta">
      <formula>NOT(ISERROR(SEARCH("Muy Alta",H35)))</formula>
    </cfRule>
  </conditionalFormatting>
  <conditionalFormatting sqref="I35:I39">
    <cfRule type="containsText" dxfId="2099" priority="340" operator="containsText" text="Catastrófico">
      <formula>NOT(ISERROR(SEARCH("Catastrófico",I35)))</formula>
    </cfRule>
    <cfRule type="containsText" dxfId="2098" priority="341" operator="containsText" text="Mayor">
      <formula>NOT(ISERROR(SEARCH("Mayor",I35)))</formula>
    </cfRule>
    <cfRule type="containsText" dxfId="2097" priority="342" operator="containsText" text="Menor">
      <formula>NOT(ISERROR(SEARCH("Menor",I35)))</formula>
    </cfRule>
    <cfRule type="containsText" dxfId="2096" priority="343" operator="containsText" text="Leve">
      <formula>NOT(ISERROR(SEARCH("Leve",I35)))</formula>
    </cfRule>
    <cfRule type="containsText" dxfId="2095" priority="348" operator="containsText" text="Moderado">
      <formula>NOT(ISERROR(SEARCH("Moderado",I35)))</formula>
    </cfRule>
  </conditionalFormatting>
  <conditionalFormatting sqref="K35:K39">
    <cfRule type="containsText" dxfId="2094" priority="335" operator="containsText" text="Media">
      <formula>NOT(ISERROR(SEARCH("Media",K35)))</formula>
    </cfRule>
  </conditionalFormatting>
  <conditionalFormatting sqref="L35:L39">
    <cfRule type="containsText" dxfId="2093" priority="334" operator="containsText" text="Moderado">
      <formula>NOT(ISERROR(SEARCH("Moderado",L35)))</formula>
    </cfRule>
  </conditionalFormatting>
  <conditionalFormatting sqref="J35:J39">
    <cfRule type="containsText" dxfId="2092" priority="333" operator="containsText" text="Moderado">
      <formula>NOT(ISERROR(SEARCH("Moderado",J35)))</formula>
    </cfRule>
  </conditionalFormatting>
  <conditionalFormatting sqref="J35:J39">
    <cfRule type="containsText" dxfId="2091" priority="331" operator="containsText" text="Bajo">
      <formula>NOT(ISERROR(SEARCH("Bajo",J35)))</formula>
    </cfRule>
    <cfRule type="containsText" dxfId="2090" priority="332" operator="containsText" text="Extremo">
      <formula>NOT(ISERROR(SEARCH("Extremo",J35)))</formula>
    </cfRule>
  </conditionalFormatting>
  <conditionalFormatting sqref="K35:K39">
    <cfRule type="containsText" dxfId="2089" priority="329" operator="containsText" text="Baja">
      <formula>NOT(ISERROR(SEARCH("Baja",K35)))</formula>
    </cfRule>
    <cfRule type="containsText" dxfId="2088" priority="330" operator="containsText" text="Muy Baja">
      <formula>NOT(ISERROR(SEARCH("Muy Baja",K35)))</formula>
    </cfRule>
  </conditionalFormatting>
  <conditionalFormatting sqref="K35:K39">
    <cfRule type="containsText" dxfId="2087" priority="327" operator="containsText" text="Muy Alta">
      <formula>NOT(ISERROR(SEARCH("Muy Alta",K35)))</formula>
    </cfRule>
    <cfRule type="containsText" dxfId="2086" priority="328" operator="containsText" text="Alta">
      <formula>NOT(ISERROR(SEARCH("Alta",K35)))</formula>
    </cfRule>
  </conditionalFormatting>
  <conditionalFormatting sqref="L35:L39">
    <cfRule type="containsText" dxfId="2085" priority="323" operator="containsText" text="Catastrófico">
      <formula>NOT(ISERROR(SEARCH("Catastrófico",L35)))</formula>
    </cfRule>
    <cfRule type="containsText" dxfId="2084" priority="324" operator="containsText" text="Mayor">
      <formula>NOT(ISERROR(SEARCH("Mayor",L35)))</formula>
    </cfRule>
    <cfRule type="containsText" dxfId="2083" priority="325" operator="containsText" text="Menor">
      <formula>NOT(ISERROR(SEARCH("Menor",L35)))</formula>
    </cfRule>
    <cfRule type="containsText" dxfId="2082" priority="326" operator="containsText" text="Leve">
      <formula>NOT(ISERROR(SEARCH("Leve",L35)))</formula>
    </cfRule>
  </conditionalFormatting>
  <conditionalFormatting sqref="K40:L40">
    <cfRule type="containsText" dxfId="2081" priority="317" operator="containsText" text="3- Moderado">
      <formula>NOT(ISERROR(SEARCH("3- Moderado",K40)))</formula>
    </cfRule>
    <cfRule type="containsText" dxfId="2080" priority="318" operator="containsText" text="6- Moderado">
      <formula>NOT(ISERROR(SEARCH("6- Moderado",K40)))</formula>
    </cfRule>
    <cfRule type="containsText" dxfId="2079" priority="319" operator="containsText" text="4- Moderado">
      <formula>NOT(ISERROR(SEARCH("4- Moderado",K40)))</formula>
    </cfRule>
    <cfRule type="containsText" dxfId="2078" priority="320" operator="containsText" text="3- Bajo">
      <formula>NOT(ISERROR(SEARCH("3- Bajo",K40)))</formula>
    </cfRule>
    <cfRule type="containsText" dxfId="2077" priority="321" operator="containsText" text="4- Bajo">
      <formula>NOT(ISERROR(SEARCH("4- Bajo",K40)))</formula>
    </cfRule>
    <cfRule type="containsText" dxfId="2076" priority="322" operator="containsText" text="1- Bajo">
      <formula>NOT(ISERROR(SEARCH("1- Bajo",K40)))</formula>
    </cfRule>
  </conditionalFormatting>
  <conditionalFormatting sqref="H40:I40">
    <cfRule type="containsText" dxfId="2075" priority="311" operator="containsText" text="3- Moderado">
      <formula>NOT(ISERROR(SEARCH("3- Moderado",H40)))</formula>
    </cfRule>
    <cfRule type="containsText" dxfId="2074" priority="312" operator="containsText" text="6- Moderado">
      <formula>NOT(ISERROR(SEARCH("6- Moderado",H40)))</formula>
    </cfRule>
    <cfRule type="containsText" dxfId="2073" priority="313" operator="containsText" text="4- Moderado">
      <formula>NOT(ISERROR(SEARCH("4- Moderado",H40)))</formula>
    </cfRule>
    <cfRule type="containsText" dxfId="2072" priority="314" operator="containsText" text="3- Bajo">
      <formula>NOT(ISERROR(SEARCH("3- Bajo",H40)))</formula>
    </cfRule>
    <cfRule type="containsText" dxfId="2071" priority="315" operator="containsText" text="4- Bajo">
      <formula>NOT(ISERROR(SEARCH("4- Bajo",H40)))</formula>
    </cfRule>
    <cfRule type="containsText" dxfId="2070" priority="316" operator="containsText" text="1- Bajo">
      <formula>NOT(ISERROR(SEARCH("1- Bajo",H40)))</formula>
    </cfRule>
  </conditionalFormatting>
  <conditionalFormatting sqref="A40 C40:E40">
    <cfRule type="containsText" dxfId="2069" priority="305" operator="containsText" text="3- Moderado">
      <formula>NOT(ISERROR(SEARCH("3- Moderado",A40)))</formula>
    </cfRule>
    <cfRule type="containsText" dxfId="2068" priority="306" operator="containsText" text="6- Moderado">
      <formula>NOT(ISERROR(SEARCH("6- Moderado",A40)))</formula>
    </cfRule>
    <cfRule type="containsText" dxfId="2067" priority="307" operator="containsText" text="4- Moderado">
      <formula>NOT(ISERROR(SEARCH("4- Moderado",A40)))</formula>
    </cfRule>
    <cfRule type="containsText" dxfId="2066" priority="308" operator="containsText" text="3- Bajo">
      <formula>NOT(ISERROR(SEARCH("3- Bajo",A40)))</formula>
    </cfRule>
    <cfRule type="containsText" dxfId="2065" priority="309" operator="containsText" text="4- Bajo">
      <formula>NOT(ISERROR(SEARCH("4- Bajo",A40)))</formula>
    </cfRule>
    <cfRule type="containsText" dxfId="2064" priority="310" operator="containsText" text="1- Bajo">
      <formula>NOT(ISERROR(SEARCH("1- Bajo",A40)))</formula>
    </cfRule>
  </conditionalFormatting>
  <conditionalFormatting sqref="F40:G40">
    <cfRule type="containsText" dxfId="2063" priority="299" operator="containsText" text="3- Moderado">
      <formula>NOT(ISERROR(SEARCH("3- Moderado",F40)))</formula>
    </cfRule>
    <cfRule type="containsText" dxfId="2062" priority="300" operator="containsText" text="6- Moderado">
      <formula>NOT(ISERROR(SEARCH("6- Moderado",F40)))</formula>
    </cfRule>
    <cfRule type="containsText" dxfId="2061" priority="301" operator="containsText" text="4- Moderado">
      <formula>NOT(ISERROR(SEARCH("4- Moderado",F40)))</formula>
    </cfRule>
    <cfRule type="containsText" dxfId="2060" priority="302" operator="containsText" text="3- Bajo">
      <formula>NOT(ISERROR(SEARCH("3- Bajo",F40)))</formula>
    </cfRule>
    <cfRule type="containsText" dxfId="2059" priority="303" operator="containsText" text="4- Bajo">
      <formula>NOT(ISERROR(SEARCH("4- Bajo",F40)))</formula>
    </cfRule>
    <cfRule type="containsText" dxfId="2058" priority="304" operator="containsText" text="1- Bajo">
      <formula>NOT(ISERROR(SEARCH("1- Bajo",F40)))</formula>
    </cfRule>
  </conditionalFormatting>
  <conditionalFormatting sqref="J40:J44">
    <cfRule type="containsText" dxfId="2057" priority="294" operator="containsText" text="Bajo">
      <formula>NOT(ISERROR(SEARCH("Bajo",J40)))</formula>
    </cfRule>
    <cfRule type="containsText" dxfId="2056" priority="295" operator="containsText" text="Moderado">
      <formula>NOT(ISERROR(SEARCH("Moderado",J40)))</formula>
    </cfRule>
    <cfRule type="containsText" dxfId="2055" priority="296" operator="containsText" text="Alto">
      <formula>NOT(ISERROR(SEARCH("Alto",J40)))</formula>
    </cfRule>
    <cfRule type="containsText" dxfId="2054" priority="297" operator="containsText" text="Extremo">
      <formula>NOT(ISERROR(SEARCH("Extremo",J40)))</formula>
    </cfRule>
    <cfRule type="colorScale" priority="298">
      <colorScale>
        <cfvo type="min"/>
        <cfvo type="max"/>
        <color rgb="FFFF7128"/>
        <color rgb="FFFFEF9C"/>
      </colorScale>
    </cfRule>
  </conditionalFormatting>
  <conditionalFormatting sqref="M40:M44">
    <cfRule type="containsText" dxfId="2053" priority="269" operator="containsText" text="Moderado">
      <formula>NOT(ISERROR(SEARCH("Moderado",M40)))</formula>
    </cfRule>
    <cfRule type="containsText" dxfId="2052" priority="289" operator="containsText" text="Bajo">
      <formula>NOT(ISERROR(SEARCH("Bajo",M40)))</formula>
    </cfRule>
    <cfRule type="containsText" dxfId="2051" priority="290" operator="containsText" text="Moderado">
      <formula>NOT(ISERROR(SEARCH("Moderado",M40)))</formula>
    </cfRule>
    <cfRule type="containsText" dxfId="2050" priority="291" operator="containsText" text="Alto">
      <formula>NOT(ISERROR(SEARCH("Alto",M40)))</formula>
    </cfRule>
    <cfRule type="containsText" dxfId="2049" priority="292" operator="containsText" text="Extremo">
      <formula>NOT(ISERROR(SEARCH("Extremo",M40)))</formula>
    </cfRule>
    <cfRule type="colorScale" priority="293">
      <colorScale>
        <cfvo type="min"/>
        <cfvo type="max"/>
        <color rgb="FFFF7128"/>
        <color rgb="FFFFEF9C"/>
      </colorScale>
    </cfRule>
  </conditionalFormatting>
  <conditionalFormatting sqref="N40">
    <cfRule type="containsText" dxfId="2048" priority="283" operator="containsText" text="3- Moderado">
      <formula>NOT(ISERROR(SEARCH("3- Moderado",N40)))</formula>
    </cfRule>
    <cfRule type="containsText" dxfId="2047" priority="284" operator="containsText" text="6- Moderado">
      <formula>NOT(ISERROR(SEARCH("6- Moderado",N40)))</formula>
    </cfRule>
    <cfRule type="containsText" dxfId="2046" priority="285" operator="containsText" text="4- Moderado">
      <formula>NOT(ISERROR(SEARCH("4- Moderado",N40)))</formula>
    </cfRule>
    <cfRule type="containsText" dxfId="2045" priority="286" operator="containsText" text="3- Bajo">
      <formula>NOT(ISERROR(SEARCH("3- Bajo",N40)))</formula>
    </cfRule>
    <cfRule type="containsText" dxfId="2044" priority="287" operator="containsText" text="4- Bajo">
      <formula>NOT(ISERROR(SEARCH("4- Bajo",N40)))</formula>
    </cfRule>
    <cfRule type="containsText" dxfId="2043" priority="288" operator="containsText" text="1- Bajo">
      <formula>NOT(ISERROR(SEARCH("1- Bajo",N40)))</formula>
    </cfRule>
  </conditionalFormatting>
  <conditionalFormatting sqref="H40:H44">
    <cfRule type="containsText" dxfId="2042" priority="270" operator="containsText" text="Muy Alta">
      <formula>NOT(ISERROR(SEARCH("Muy Alta",H40)))</formula>
    </cfRule>
    <cfRule type="containsText" dxfId="2041" priority="271" operator="containsText" text="Alta">
      <formula>NOT(ISERROR(SEARCH("Alta",H40)))</formula>
    </cfRule>
    <cfRule type="containsText" dxfId="2040" priority="272" operator="containsText" text="Muy Alta">
      <formula>NOT(ISERROR(SEARCH("Muy Alta",H40)))</formula>
    </cfRule>
    <cfRule type="containsText" dxfId="2039" priority="277" operator="containsText" text="Muy Baja">
      <formula>NOT(ISERROR(SEARCH("Muy Baja",H40)))</formula>
    </cfRule>
    <cfRule type="containsText" dxfId="2038" priority="278" operator="containsText" text="Baja">
      <formula>NOT(ISERROR(SEARCH("Baja",H40)))</formula>
    </cfRule>
    <cfRule type="containsText" dxfId="2037" priority="279" operator="containsText" text="Media">
      <formula>NOT(ISERROR(SEARCH("Media",H40)))</formula>
    </cfRule>
    <cfRule type="containsText" dxfId="2036" priority="280" operator="containsText" text="Alta">
      <formula>NOT(ISERROR(SEARCH("Alta",H40)))</formula>
    </cfRule>
    <cfRule type="containsText" dxfId="2035" priority="282" operator="containsText" text="Muy Alta">
      <formula>NOT(ISERROR(SEARCH("Muy Alta",H40)))</formula>
    </cfRule>
  </conditionalFormatting>
  <conditionalFormatting sqref="I40:I44">
    <cfRule type="containsText" dxfId="2034" priority="273" operator="containsText" text="Catastrófico">
      <formula>NOT(ISERROR(SEARCH("Catastrófico",I40)))</formula>
    </cfRule>
    <cfRule type="containsText" dxfId="2033" priority="274" operator="containsText" text="Mayor">
      <formula>NOT(ISERROR(SEARCH("Mayor",I40)))</formula>
    </cfRule>
    <cfRule type="containsText" dxfId="2032" priority="275" operator="containsText" text="Menor">
      <formula>NOT(ISERROR(SEARCH("Menor",I40)))</formula>
    </cfRule>
    <cfRule type="containsText" dxfId="2031" priority="276" operator="containsText" text="Leve">
      <formula>NOT(ISERROR(SEARCH("Leve",I40)))</formula>
    </cfRule>
    <cfRule type="containsText" dxfId="2030" priority="281" operator="containsText" text="Moderado">
      <formula>NOT(ISERROR(SEARCH("Moderado",I40)))</formula>
    </cfRule>
  </conditionalFormatting>
  <conditionalFormatting sqref="K40:K44">
    <cfRule type="containsText" dxfId="2029" priority="268" operator="containsText" text="Media">
      <formula>NOT(ISERROR(SEARCH("Media",K40)))</formula>
    </cfRule>
  </conditionalFormatting>
  <conditionalFormatting sqref="L40:L44">
    <cfRule type="containsText" dxfId="2028" priority="267" operator="containsText" text="Moderado">
      <formula>NOT(ISERROR(SEARCH("Moderado",L40)))</formula>
    </cfRule>
  </conditionalFormatting>
  <conditionalFormatting sqref="J40:J44">
    <cfRule type="containsText" dxfId="2027" priority="266" operator="containsText" text="Moderado">
      <formula>NOT(ISERROR(SEARCH("Moderado",J40)))</formula>
    </cfRule>
  </conditionalFormatting>
  <conditionalFormatting sqref="J40:J44">
    <cfRule type="containsText" dxfId="2026" priority="264" operator="containsText" text="Bajo">
      <formula>NOT(ISERROR(SEARCH("Bajo",J40)))</formula>
    </cfRule>
    <cfRule type="containsText" dxfId="2025" priority="265" operator="containsText" text="Extremo">
      <formula>NOT(ISERROR(SEARCH("Extremo",J40)))</formula>
    </cfRule>
  </conditionalFormatting>
  <conditionalFormatting sqref="K40:K44">
    <cfRule type="containsText" dxfId="2024" priority="262" operator="containsText" text="Baja">
      <formula>NOT(ISERROR(SEARCH("Baja",K40)))</formula>
    </cfRule>
    <cfRule type="containsText" dxfId="2023" priority="263" operator="containsText" text="Muy Baja">
      <formula>NOT(ISERROR(SEARCH("Muy Baja",K40)))</formula>
    </cfRule>
  </conditionalFormatting>
  <conditionalFormatting sqref="K40:K44">
    <cfRule type="containsText" dxfId="2022" priority="260" operator="containsText" text="Muy Alta">
      <formula>NOT(ISERROR(SEARCH("Muy Alta",K40)))</formula>
    </cfRule>
    <cfRule type="containsText" dxfId="2021" priority="261" operator="containsText" text="Alta">
      <formula>NOT(ISERROR(SEARCH("Alta",K40)))</formula>
    </cfRule>
  </conditionalFormatting>
  <conditionalFormatting sqref="L40:L44">
    <cfRule type="containsText" dxfId="2020" priority="256" operator="containsText" text="Catastrófico">
      <formula>NOT(ISERROR(SEARCH("Catastrófico",L40)))</formula>
    </cfRule>
    <cfRule type="containsText" dxfId="2019" priority="257" operator="containsText" text="Mayor">
      <formula>NOT(ISERROR(SEARCH("Mayor",L40)))</formula>
    </cfRule>
    <cfRule type="containsText" dxfId="2018" priority="258" operator="containsText" text="Menor">
      <formula>NOT(ISERROR(SEARCH("Menor",L40)))</formula>
    </cfRule>
    <cfRule type="containsText" dxfId="2017" priority="259" operator="containsText" text="Leve">
      <formula>NOT(ISERROR(SEARCH("Leve",L40)))</formula>
    </cfRule>
  </conditionalFormatting>
  <conditionalFormatting sqref="K45:L45">
    <cfRule type="containsText" dxfId="2016" priority="250" operator="containsText" text="3- Moderado">
      <formula>NOT(ISERROR(SEARCH("3- Moderado",K45)))</formula>
    </cfRule>
    <cfRule type="containsText" dxfId="2015" priority="251" operator="containsText" text="6- Moderado">
      <formula>NOT(ISERROR(SEARCH("6- Moderado",K45)))</formula>
    </cfRule>
    <cfRule type="containsText" dxfId="2014" priority="252" operator="containsText" text="4- Moderado">
      <formula>NOT(ISERROR(SEARCH("4- Moderado",K45)))</formula>
    </cfRule>
    <cfRule type="containsText" dxfId="2013" priority="253" operator="containsText" text="3- Bajo">
      <formula>NOT(ISERROR(SEARCH("3- Bajo",K45)))</formula>
    </cfRule>
    <cfRule type="containsText" dxfId="2012" priority="254" operator="containsText" text="4- Bajo">
      <formula>NOT(ISERROR(SEARCH("4- Bajo",K45)))</formula>
    </cfRule>
    <cfRule type="containsText" dxfId="2011" priority="255" operator="containsText" text="1- Bajo">
      <formula>NOT(ISERROR(SEARCH("1- Bajo",K45)))</formula>
    </cfRule>
  </conditionalFormatting>
  <conditionalFormatting sqref="H45:I45">
    <cfRule type="containsText" dxfId="2010" priority="244" operator="containsText" text="3- Moderado">
      <formula>NOT(ISERROR(SEARCH("3- Moderado",H45)))</formula>
    </cfRule>
    <cfRule type="containsText" dxfId="2009" priority="245" operator="containsText" text="6- Moderado">
      <formula>NOT(ISERROR(SEARCH("6- Moderado",H45)))</formula>
    </cfRule>
    <cfRule type="containsText" dxfId="2008" priority="246" operator="containsText" text="4- Moderado">
      <formula>NOT(ISERROR(SEARCH("4- Moderado",H45)))</formula>
    </cfRule>
    <cfRule type="containsText" dxfId="2007" priority="247" operator="containsText" text="3- Bajo">
      <formula>NOT(ISERROR(SEARCH("3- Bajo",H45)))</formula>
    </cfRule>
    <cfRule type="containsText" dxfId="2006" priority="248" operator="containsText" text="4- Bajo">
      <formula>NOT(ISERROR(SEARCH("4- Bajo",H45)))</formula>
    </cfRule>
    <cfRule type="containsText" dxfId="2005" priority="249" operator="containsText" text="1- Bajo">
      <formula>NOT(ISERROR(SEARCH("1- Bajo",H45)))</formula>
    </cfRule>
  </conditionalFormatting>
  <conditionalFormatting sqref="A45 C45:E45">
    <cfRule type="containsText" dxfId="2004" priority="238" operator="containsText" text="3- Moderado">
      <formula>NOT(ISERROR(SEARCH("3- Moderado",A45)))</formula>
    </cfRule>
    <cfRule type="containsText" dxfId="2003" priority="239" operator="containsText" text="6- Moderado">
      <formula>NOT(ISERROR(SEARCH("6- Moderado",A45)))</formula>
    </cfRule>
    <cfRule type="containsText" dxfId="2002" priority="240" operator="containsText" text="4- Moderado">
      <formula>NOT(ISERROR(SEARCH("4- Moderado",A45)))</formula>
    </cfRule>
    <cfRule type="containsText" dxfId="2001" priority="241" operator="containsText" text="3- Bajo">
      <formula>NOT(ISERROR(SEARCH("3- Bajo",A45)))</formula>
    </cfRule>
    <cfRule type="containsText" dxfId="2000" priority="242" operator="containsText" text="4- Bajo">
      <formula>NOT(ISERROR(SEARCH("4- Bajo",A45)))</formula>
    </cfRule>
    <cfRule type="containsText" dxfId="1999" priority="243" operator="containsText" text="1- Bajo">
      <formula>NOT(ISERROR(SEARCH("1- Bajo",A45)))</formula>
    </cfRule>
  </conditionalFormatting>
  <conditionalFormatting sqref="F45:G45">
    <cfRule type="containsText" dxfId="1998" priority="232" operator="containsText" text="3- Moderado">
      <formula>NOT(ISERROR(SEARCH("3- Moderado",F45)))</formula>
    </cfRule>
    <cfRule type="containsText" dxfId="1997" priority="233" operator="containsText" text="6- Moderado">
      <formula>NOT(ISERROR(SEARCH("6- Moderado",F45)))</formula>
    </cfRule>
    <cfRule type="containsText" dxfId="1996" priority="234" operator="containsText" text="4- Moderado">
      <formula>NOT(ISERROR(SEARCH("4- Moderado",F45)))</formula>
    </cfRule>
    <cfRule type="containsText" dxfId="1995" priority="235" operator="containsText" text="3- Bajo">
      <formula>NOT(ISERROR(SEARCH("3- Bajo",F45)))</formula>
    </cfRule>
    <cfRule type="containsText" dxfId="1994" priority="236" operator="containsText" text="4- Bajo">
      <formula>NOT(ISERROR(SEARCH("4- Bajo",F45)))</formula>
    </cfRule>
    <cfRule type="containsText" dxfId="1993" priority="237" operator="containsText" text="1- Bajo">
      <formula>NOT(ISERROR(SEARCH("1- Bajo",F45)))</formula>
    </cfRule>
  </conditionalFormatting>
  <conditionalFormatting sqref="J45:J49">
    <cfRule type="containsText" dxfId="1992" priority="227" operator="containsText" text="Bajo">
      <formula>NOT(ISERROR(SEARCH("Bajo",J45)))</formula>
    </cfRule>
    <cfRule type="containsText" dxfId="1991" priority="228" operator="containsText" text="Moderado">
      <formula>NOT(ISERROR(SEARCH("Moderado",J45)))</formula>
    </cfRule>
    <cfRule type="containsText" dxfId="1990" priority="229" operator="containsText" text="Alto">
      <formula>NOT(ISERROR(SEARCH("Alto",J45)))</formula>
    </cfRule>
    <cfRule type="containsText" dxfId="1989" priority="230" operator="containsText" text="Extremo">
      <formula>NOT(ISERROR(SEARCH("Extremo",J45)))</formula>
    </cfRule>
    <cfRule type="colorScale" priority="231">
      <colorScale>
        <cfvo type="min"/>
        <cfvo type="max"/>
        <color rgb="FFFF7128"/>
        <color rgb="FFFFEF9C"/>
      </colorScale>
    </cfRule>
  </conditionalFormatting>
  <conditionalFormatting sqref="M45:M49">
    <cfRule type="containsText" dxfId="1988" priority="202" operator="containsText" text="Moderado">
      <formula>NOT(ISERROR(SEARCH("Moderado",M45)))</formula>
    </cfRule>
    <cfRule type="containsText" dxfId="1987" priority="222" operator="containsText" text="Bajo">
      <formula>NOT(ISERROR(SEARCH("Bajo",M45)))</formula>
    </cfRule>
    <cfRule type="containsText" dxfId="1986" priority="223" operator="containsText" text="Moderado">
      <formula>NOT(ISERROR(SEARCH("Moderado",M45)))</formula>
    </cfRule>
    <cfRule type="containsText" dxfId="1985" priority="224" operator="containsText" text="Alto">
      <formula>NOT(ISERROR(SEARCH("Alto",M45)))</formula>
    </cfRule>
    <cfRule type="containsText" dxfId="1984" priority="225" operator="containsText" text="Extremo">
      <formula>NOT(ISERROR(SEARCH("Extremo",M45)))</formula>
    </cfRule>
    <cfRule type="colorScale" priority="226">
      <colorScale>
        <cfvo type="min"/>
        <cfvo type="max"/>
        <color rgb="FFFF7128"/>
        <color rgb="FFFFEF9C"/>
      </colorScale>
    </cfRule>
  </conditionalFormatting>
  <conditionalFormatting sqref="N45">
    <cfRule type="containsText" dxfId="1983" priority="216" operator="containsText" text="3- Moderado">
      <formula>NOT(ISERROR(SEARCH("3- Moderado",N45)))</formula>
    </cfRule>
    <cfRule type="containsText" dxfId="1982" priority="217" operator="containsText" text="6- Moderado">
      <formula>NOT(ISERROR(SEARCH("6- Moderado",N45)))</formula>
    </cfRule>
    <cfRule type="containsText" dxfId="1981" priority="218" operator="containsText" text="4- Moderado">
      <formula>NOT(ISERROR(SEARCH("4- Moderado",N45)))</formula>
    </cfRule>
    <cfRule type="containsText" dxfId="1980" priority="219" operator="containsText" text="3- Bajo">
      <formula>NOT(ISERROR(SEARCH("3- Bajo",N45)))</formula>
    </cfRule>
    <cfRule type="containsText" dxfId="1979" priority="220" operator="containsText" text="4- Bajo">
      <formula>NOT(ISERROR(SEARCH("4- Bajo",N45)))</formula>
    </cfRule>
    <cfRule type="containsText" dxfId="1978" priority="221" operator="containsText" text="1- Bajo">
      <formula>NOT(ISERROR(SEARCH("1- Bajo",N45)))</formula>
    </cfRule>
  </conditionalFormatting>
  <conditionalFormatting sqref="H45:H49">
    <cfRule type="containsText" dxfId="1977" priority="203" operator="containsText" text="Muy Alta">
      <formula>NOT(ISERROR(SEARCH("Muy Alta",H45)))</formula>
    </cfRule>
    <cfRule type="containsText" dxfId="1976" priority="204" operator="containsText" text="Alta">
      <formula>NOT(ISERROR(SEARCH("Alta",H45)))</formula>
    </cfRule>
    <cfRule type="containsText" dxfId="1975" priority="205" operator="containsText" text="Muy Alta">
      <formula>NOT(ISERROR(SEARCH("Muy Alta",H45)))</formula>
    </cfRule>
    <cfRule type="containsText" dxfId="1974" priority="210" operator="containsText" text="Muy Baja">
      <formula>NOT(ISERROR(SEARCH("Muy Baja",H45)))</formula>
    </cfRule>
    <cfRule type="containsText" dxfId="1973" priority="211" operator="containsText" text="Baja">
      <formula>NOT(ISERROR(SEARCH("Baja",H45)))</formula>
    </cfRule>
    <cfRule type="containsText" dxfId="1972" priority="212" operator="containsText" text="Media">
      <formula>NOT(ISERROR(SEARCH("Media",H45)))</formula>
    </cfRule>
    <cfRule type="containsText" dxfId="1971" priority="213" operator="containsText" text="Alta">
      <formula>NOT(ISERROR(SEARCH("Alta",H45)))</formula>
    </cfRule>
    <cfRule type="containsText" dxfId="1970" priority="215" operator="containsText" text="Muy Alta">
      <formula>NOT(ISERROR(SEARCH("Muy Alta",H45)))</formula>
    </cfRule>
  </conditionalFormatting>
  <conditionalFormatting sqref="I45:I49">
    <cfRule type="containsText" dxfId="1969" priority="206" operator="containsText" text="Catastrófico">
      <formula>NOT(ISERROR(SEARCH("Catastrófico",I45)))</formula>
    </cfRule>
    <cfRule type="containsText" dxfId="1968" priority="207" operator="containsText" text="Mayor">
      <formula>NOT(ISERROR(SEARCH("Mayor",I45)))</formula>
    </cfRule>
    <cfRule type="containsText" dxfId="1967" priority="208" operator="containsText" text="Menor">
      <formula>NOT(ISERROR(SEARCH("Menor",I45)))</formula>
    </cfRule>
    <cfRule type="containsText" dxfId="1966" priority="209" operator="containsText" text="Leve">
      <formula>NOT(ISERROR(SEARCH("Leve",I45)))</formula>
    </cfRule>
    <cfRule type="containsText" dxfId="1965" priority="214" operator="containsText" text="Moderado">
      <formula>NOT(ISERROR(SEARCH("Moderado",I45)))</formula>
    </cfRule>
  </conditionalFormatting>
  <conditionalFormatting sqref="K45:K49">
    <cfRule type="containsText" dxfId="1964" priority="201" operator="containsText" text="Media">
      <formula>NOT(ISERROR(SEARCH("Media",K45)))</formula>
    </cfRule>
  </conditionalFormatting>
  <conditionalFormatting sqref="L45:L49">
    <cfRule type="containsText" dxfId="1963" priority="200" operator="containsText" text="Moderado">
      <formula>NOT(ISERROR(SEARCH("Moderado",L45)))</formula>
    </cfRule>
  </conditionalFormatting>
  <conditionalFormatting sqref="J45:J49">
    <cfRule type="containsText" dxfId="1962" priority="199" operator="containsText" text="Moderado">
      <formula>NOT(ISERROR(SEARCH("Moderado",J45)))</formula>
    </cfRule>
  </conditionalFormatting>
  <conditionalFormatting sqref="J45:J49">
    <cfRule type="containsText" dxfId="1961" priority="197" operator="containsText" text="Bajo">
      <formula>NOT(ISERROR(SEARCH("Bajo",J45)))</formula>
    </cfRule>
    <cfRule type="containsText" dxfId="1960" priority="198" operator="containsText" text="Extremo">
      <formula>NOT(ISERROR(SEARCH("Extremo",J45)))</formula>
    </cfRule>
  </conditionalFormatting>
  <conditionalFormatting sqref="K45:K49">
    <cfRule type="containsText" dxfId="1959" priority="195" operator="containsText" text="Baja">
      <formula>NOT(ISERROR(SEARCH("Baja",K45)))</formula>
    </cfRule>
    <cfRule type="containsText" dxfId="1958" priority="196" operator="containsText" text="Muy Baja">
      <formula>NOT(ISERROR(SEARCH("Muy Baja",K45)))</formula>
    </cfRule>
  </conditionalFormatting>
  <conditionalFormatting sqref="K45:K49">
    <cfRule type="containsText" dxfId="1957" priority="193" operator="containsText" text="Muy Alta">
      <formula>NOT(ISERROR(SEARCH("Muy Alta",K45)))</formula>
    </cfRule>
    <cfRule type="containsText" dxfId="1956" priority="194" operator="containsText" text="Alta">
      <formula>NOT(ISERROR(SEARCH("Alta",K45)))</formula>
    </cfRule>
  </conditionalFormatting>
  <conditionalFormatting sqref="L45:L49">
    <cfRule type="containsText" dxfId="1955" priority="189" operator="containsText" text="Catastrófico">
      <formula>NOT(ISERROR(SEARCH("Catastrófico",L45)))</formula>
    </cfRule>
    <cfRule type="containsText" dxfId="1954" priority="190" operator="containsText" text="Mayor">
      <formula>NOT(ISERROR(SEARCH("Mayor",L45)))</formula>
    </cfRule>
    <cfRule type="containsText" dxfId="1953" priority="191" operator="containsText" text="Menor">
      <formula>NOT(ISERROR(SEARCH("Menor",L45)))</formula>
    </cfRule>
    <cfRule type="containsText" dxfId="1952" priority="192" operator="containsText" text="Leve">
      <formula>NOT(ISERROR(SEARCH("Leve",L45)))</formula>
    </cfRule>
  </conditionalFormatting>
  <conditionalFormatting sqref="K50:L50">
    <cfRule type="containsText" dxfId="1951" priority="183" operator="containsText" text="3- Moderado">
      <formula>NOT(ISERROR(SEARCH("3- Moderado",K50)))</formula>
    </cfRule>
    <cfRule type="containsText" dxfId="1950" priority="184" operator="containsText" text="6- Moderado">
      <formula>NOT(ISERROR(SEARCH("6- Moderado",K50)))</formula>
    </cfRule>
    <cfRule type="containsText" dxfId="1949" priority="185" operator="containsText" text="4- Moderado">
      <formula>NOT(ISERROR(SEARCH("4- Moderado",K50)))</formula>
    </cfRule>
    <cfRule type="containsText" dxfId="1948" priority="186" operator="containsText" text="3- Bajo">
      <formula>NOT(ISERROR(SEARCH("3- Bajo",K50)))</formula>
    </cfRule>
    <cfRule type="containsText" dxfId="1947" priority="187" operator="containsText" text="4- Bajo">
      <formula>NOT(ISERROR(SEARCH("4- Bajo",K50)))</formula>
    </cfRule>
    <cfRule type="containsText" dxfId="1946" priority="188" operator="containsText" text="1- Bajo">
      <formula>NOT(ISERROR(SEARCH("1- Bajo",K50)))</formula>
    </cfRule>
  </conditionalFormatting>
  <conditionalFormatting sqref="H50:I50">
    <cfRule type="containsText" dxfId="1945" priority="177" operator="containsText" text="3- Moderado">
      <formula>NOT(ISERROR(SEARCH("3- Moderado",H50)))</formula>
    </cfRule>
    <cfRule type="containsText" dxfId="1944" priority="178" operator="containsText" text="6- Moderado">
      <formula>NOT(ISERROR(SEARCH("6- Moderado",H50)))</formula>
    </cfRule>
    <cfRule type="containsText" dxfId="1943" priority="179" operator="containsText" text="4- Moderado">
      <formula>NOT(ISERROR(SEARCH("4- Moderado",H50)))</formula>
    </cfRule>
    <cfRule type="containsText" dxfId="1942" priority="180" operator="containsText" text="3- Bajo">
      <formula>NOT(ISERROR(SEARCH("3- Bajo",H50)))</formula>
    </cfRule>
    <cfRule type="containsText" dxfId="1941" priority="181" operator="containsText" text="4- Bajo">
      <formula>NOT(ISERROR(SEARCH("4- Bajo",H50)))</formula>
    </cfRule>
    <cfRule type="containsText" dxfId="1940" priority="182" operator="containsText" text="1- Bajo">
      <formula>NOT(ISERROR(SEARCH("1- Bajo",H50)))</formula>
    </cfRule>
  </conditionalFormatting>
  <conditionalFormatting sqref="A50 C50:E50">
    <cfRule type="containsText" dxfId="1939" priority="171" operator="containsText" text="3- Moderado">
      <formula>NOT(ISERROR(SEARCH("3- Moderado",A50)))</formula>
    </cfRule>
    <cfRule type="containsText" dxfId="1938" priority="172" operator="containsText" text="6- Moderado">
      <formula>NOT(ISERROR(SEARCH("6- Moderado",A50)))</formula>
    </cfRule>
    <cfRule type="containsText" dxfId="1937" priority="173" operator="containsText" text="4- Moderado">
      <formula>NOT(ISERROR(SEARCH("4- Moderado",A50)))</formula>
    </cfRule>
    <cfRule type="containsText" dxfId="1936" priority="174" operator="containsText" text="3- Bajo">
      <formula>NOT(ISERROR(SEARCH("3- Bajo",A50)))</formula>
    </cfRule>
    <cfRule type="containsText" dxfId="1935" priority="175" operator="containsText" text="4- Bajo">
      <formula>NOT(ISERROR(SEARCH("4- Bajo",A50)))</formula>
    </cfRule>
    <cfRule type="containsText" dxfId="1934" priority="176" operator="containsText" text="1- Bajo">
      <formula>NOT(ISERROR(SEARCH("1- Bajo",A50)))</formula>
    </cfRule>
  </conditionalFormatting>
  <conditionalFormatting sqref="F50:G50">
    <cfRule type="containsText" dxfId="1933" priority="165" operator="containsText" text="3- Moderado">
      <formula>NOT(ISERROR(SEARCH("3- Moderado",F50)))</formula>
    </cfRule>
    <cfRule type="containsText" dxfId="1932" priority="166" operator="containsText" text="6- Moderado">
      <formula>NOT(ISERROR(SEARCH("6- Moderado",F50)))</formula>
    </cfRule>
    <cfRule type="containsText" dxfId="1931" priority="167" operator="containsText" text="4- Moderado">
      <formula>NOT(ISERROR(SEARCH("4- Moderado",F50)))</formula>
    </cfRule>
    <cfRule type="containsText" dxfId="1930" priority="168" operator="containsText" text="3- Bajo">
      <formula>NOT(ISERROR(SEARCH("3- Bajo",F50)))</formula>
    </cfRule>
    <cfRule type="containsText" dxfId="1929" priority="169" operator="containsText" text="4- Bajo">
      <formula>NOT(ISERROR(SEARCH("4- Bajo",F50)))</formula>
    </cfRule>
    <cfRule type="containsText" dxfId="1928" priority="170" operator="containsText" text="1- Bajo">
      <formula>NOT(ISERROR(SEARCH("1- Bajo",F50)))</formula>
    </cfRule>
  </conditionalFormatting>
  <conditionalFormatting sqref="J50:J54">
    <cfRule type="containsText" dxfId="1927" priority="160" operator="containsText" text="Bajo">
      <formula>NOT(ISERROR(SEARCH("Bajo",J50)))</formula>
    </cfRule>
    <cfRule type="containsText" dxfId="1926" priority="161" operator="containsText" text="Moderado">
      <formula>NOT(ISERROR(SEARCH("Moderado",J50)))</formula>
    </cfRule>
    <cfRule type="containsText" dxfId="1925" priority="162" operator="containsText" text="Alto">
      <formula>NOT(ISERROR(SEARCH("Alto",J50)))</formula>
    </cfRule>
    <cfRule type="containsText" dxfId="1924" priority="163" operator="containsText" text="Extremo">
      <formula>NOT(ISERROR(SEARCH("Extremo",J50)))</formula>
    </cfRule>
    <cfRule type="colorScale" priority="164">
      <colorScale>
        <cfvo type="min"/>
        <cfvo type="max"/>
        <color rgb="FFFF7128"/>
        <color rgb="FFFFEF9C"/>
      </colorScale>
    </cfRule>
  </conditionalFormatting>
  <conditionalFormatting sqref="M50:M54">
    <cfRule type="containsText" dxfId="1923" priority="135" operator="containsText" text="Moderado">
      <formula>NOT(ISERROR(SEARCH("Moderado",M50)))</formula>
    </cfRule>
    <cfRule type="containsText" dxfId="1922" priority="155" operator="containsText" text="Bajo">
      <formula>NOT(ISERROR(SEARCH("Bajo",M50)))</formula>
    </cfRule>
    <cfRule type="containsText" dxfId="1921" priority="156" operator="containsText" text="Moderado">
      <formula>NOT(ISERROR(SEARCH("Moderado",M50)))</formula>
    </cfRule>
    <cfRule type="containsText" dxfId="1920" priority="157" operator="containsText" text="Alto">
      <formula>NOT(ISERROR(SEARCH("Alto",M50)))</formula>
    </cfRule>
    <cfRule type="containsText" dxfId="1919" priority="158" operator="containsText" text="Extremo">
      <formula>NOT(ISERROR(SEARCH("Extremo",M50)))</formula>
    </cfRule>
    <cfRule type="colorScale" priority="159">
      <colorScale>
        <cfvo type="min"/>
        <cfvo type="max"/>
        <color rgb="FFFF7128"/>
        <color rgb="FFFFEF9C"/>
      </colorScale>
    </cfRule>
  </conditionalFormatting>
  <conditionalFormatting sqref="N50">
    <cfRule type="containsText" dxfId="1918" priority="149" operator="containsText" text="3- Moderado">
      <formula>NOT(ISERROR(SEARCH("3- Moderado",N50)))</formula>
    </cfRule>
    <cfRule type="containsText" dxfId="1917" priority="150" operator="containsText" text="6- Moderado">
      <formula>NOT(ISERROR(SEARCH("6- Moderado",N50)))</formula>
    </cfRule>
    <cfRule type="containsText" dxfId="1916" priority="151" operator="containsText" text="4- Moderado">
      <formula>NOT(ISERROR(SEARCH("4- Moderado",N50)))</formula>
    </cfRule>
    <cfRule type="containsText" dxfId="1915" priority="152" operator="containsText" text="3- Bajo">
      <formula>NOT(ISERROR(SEARCH("3- Bajo",N50)))</formula>
    </cfRule>
    <cfRule type="containsText" dxfId="1914" priority="153" operator="containsText" text="4- Bajo">
      <formula>NOT(ISERROR(SEARCH("4- Bajo",N50)))</formula>
    </cfRule>
    <cfRule type="containsText" dxfId="1913" priority="154" operator="containsText" text="1- Bajo">
      <formula>NOT(ISERROR(SEARCH("1- Bajo",N50)))</formula>
    </cfRule>
  </conditionalFormatting>
  <conditionalFormatting sqref="H50:H54">
    <cfRule type="containsText" dxfId="1912" priority="136" operator="containsText" text="Muy Alta">
      <formula>NOT(ISERROR(SEARCH("Muy Alta",H50)))</formula>
    </cfRule>
    <cfRule type="containsText" dxfId="1911" priority="137" operator="containsText" text="Alta">
      <formula>NOT(ISERROR(SEARCH("Alta",H50)))</formula>
    </cfRule>
    <cfRule type="containsText" dxfId="1910" priority="138" operator="containsText" text="Muy Alta">
      <formula>NOT(ISERROR(SEARCH("Muy Alta",H50)))</formula>
    </cfRule>
    <cfRule type="containsText" dxfId="1909" priority="143" operator="containsText" text="Muy Baja">
      <formula>NOT(ISERROR(SEARCH("Muy Baja",H50)))</formula>
    </cfRule>
    <cfRule type="containsText" dxfId="1908" priority="144" operator="containsText" text="Baja">
      <formula>NOT(ISERROR(SEARCH("Baja",H50)))</formula>
    </cfRule>
    <cfRule type="containsText" dxfId="1907" priority="145" operator="containsText" text="Media">
      <formula>NOT(ISERROR(SEARCH("Media",H50)))</formula>
    </cfRule>
    <cfRule type="containsText" dxfId="1906" priority="146" operator="containsText" text="Alta">
      <formula>NOT(ISERROR(SEARCH("Alta",H50)))</formula>
    </cfRule>
    <cfRule type="containsText" dxfId="1905" priority="148" operator="containsText" text="Muy Alta">
      <formula>NOT(ISERROR(SEARCH("Muy Alta",H50)))</formula>
    </cfRule>
  </conditionalFormatting>
  <conditionalFormatting sqref="I50:I54">
    <cfRule type="containsText" dxfId="1904" priority="139" operator="containsText" text="Catastrófico">
      <formula>NOT(ISERROR(SEARCH("Catastrófico",I50)))</formula>
    </cfRule>
    <cfRule type="containsText" dxfId="1903" priority="140" operator="containsText" text="Mayor">
      <formula>NOT(ISERROR(SEARCH("Mayor",I50)))</formula>
    </cfRule>
    <cfRule type="containsText" dxfId="1902" priority="141" operator="containsText" text="Menor">
      <formula>NOT(ISERROR(SEARCH("Menor",I50)))</formula>
    </cfRule>
    <cfRule type="containsText" dxfId="1901" priority="142" operator="containsText" text="Leve">
      <formula>NOT(ISERROR(SEARCH("Leve",I50)))</formula>
    </cfRule>
    <cfRule type="containsText" dxfId="1900" priority="147" operator="containsText" text="Moderado">
      <formula>NOT(ISERROR(SEARCH("Moderado",I50)))</formula>
    </cfRule>
  </conditionalFormatting>
  <conditionalFormatting sqref="K50:K54">
    <cfRule type="containsText" dxfId="1899" priority="134" operator="containsText" text="Media">
      <formula>NOT(ISERROR(SEARCH("Media",K50)))</formula>
    </cfRule>
  </conditionalFormatting>
  <conditionalFormatting sqref="L50:L54">
    <cfRule type="containsText" dxfId="1898" priority="133" operator="containsText" text="Moderado">
      <formula>NOT(ISERROR(SEARCH("Moderado",L50)))</formula>
    </cfRule>
  </conditionalFormatting>
  <conditionalFormatting sqref="J50:J54">
    <cfRule type="containsText" dxfId="1897" priority="132" operator="containsText" text="Moderado">
      <formula>NOT(ISERROR(SEARCH("Moderado",J50)))</formula>
    </cfRule>
  </conditionalFormatting>
  <conditionalFormatting sqref="J50:J54">
    <cfRule type="containsText" dxfId="1896" priority="130" operator="containsText" text="Bajo">
      <formula>NOT(ISERROR(SEARCH("Bajo",J50)))</formula>
    </cfRule>
    <cfRule type="containsText" dxfId="1895" priority="131" operator="containsText" text="Extremo">
      <formula>NOT(ISERROR(SEARCH("Extremo",J50)))</formula>
    </cfRule>
  </conditionalFormatting>
  <conditionalFormatting sqref="K50:K54">
    <cfRule type="containsText" dxfId="1894" priority="128" operator="containsText" text="Baja">
      <formula>NOT(ISERROR(SEARCH("Baja",K50)))</formula>
    </cfRule>
    <cfRule type="containsText" dxfId="1893" priority="129" operator="containsText" text="Muy Baja">
      <formula>NOT(ISERROR(SEARCH("Muy Baja",K50)))</formula>
    </cfRule>
  </conditionalFormatting>
  <conditionalFormatting sqref="K50:K54">
    <cfRule type="containsText" dxfId="1892" priority="126" operator="containsText" text="Muy Alta">
      <formula>NOT(ISERROR(SEARCH("Muy Alta",K50)))</formula>
    </cfRule>
    <cfRule type="containsText" dxfId="1891" priority="127" operator="containsText" text="Alta">
      <formula>NOT(ISERROR(SEARCH("Alta",K50)))</formula>
    </cfRule>
  </conditionalFormatting>
  <conditionalFormatting sqref="L50:L54">
    <cfRule type="containsText" dxfId="1890" priority="122" operator="containsText" text="Catastrófico">
      <formula>NOT(ISERROR(SEARCH("Catastrófico",L50)))</formula>
    </cfRule>
    <cfRule type="containsText" dxfId="1889" priority="123" operator="containsText" text="Mayor">
      <formula>NOT(ISERROR(SEARCH("Mayor",L50)))</formula>
    </cfRule>
    <cfRule type="containsText" dxfId="1888" priority="124" operator="containsText" text="Menor">
      <formula>NOT(ISERROR(SEARCH("Menor",L50)))</formula>
    </cfRule>
    <cfRule type="containsText" dxfId="1887" priority="125" operator="containsText" text="Leve">
      <formula>NOT(ISERROR(SEARCH("Leve",L50)))</formula>
    </cfRule>
  </conditionalFormatting>
  <conditionalFormatting sqref="K55:L55">
    <cfRule type="containsText" dxfId="1886" priority="116" operator="containsText" text="3- Moderado">
      <formula>NOT(ISERROR(SEARCH("3- Moderado",K55)))</formula>
    </cfRule>
    <cfRule type="containsText" dxfId="1885" priority="117" operator="containsText" text="6- Moderado">
      <formula>NOT(ISERROR(SEARCH("6- Moderado",K55)))</formula>
    </cfRule>
    <cfRule type="containsText" dxfId="1884" priority="118" operator="containsText" text="4- Moderado">
      <formula>NOT(ISERROR(SEARCH("4- Moderado",K55)))</formula>
    </cfRule>
    <cfRule type="containsText" dxfId="1883" priority="119" operator="containsText" text="3- Bajo">
      <formula>NOT(ISERROR(SEARCH("3- Bajo",K55)))</formula>
    </cfRule>
    <cfRule type="containsText" dxfId="1882" priority="120" operator="containsText" text="4- Bajo">
      <formula>NOT(ISERROR(SEARCH("4- Bajo",K55)))</formula>
    </cfRule>
    <cfRule type="containsText" dxfId="1881" priority="121" operator="containsText" text="1- Bajo">
      <formula>NOT(ISERROR(SEARCH("1- Bajo",K55)))</formula>
    </cfRule>
  </conditionalFormatting>
  <conditionalFormatting sqref="H55:I55">
    <cfRule type="containsText" dxfId="1880" priority="110" operator="containsText" text="3- Moderado">
      <formula>NOT(ISERROR(SEARCH("3- Moderado",H55)))</formula>
    </cfRule>
    <cfRule type="containsText" dxfId="1879" priority="111" operator="containsText" text="6- Moderado">
      <formula>NOT(ISERROR(SEARCH("6- Moderado",H55)))</formula>
    </cfRule>
    <cfRule type="containsText" dxfId="1878" priority="112" operator="containsText" text="4- Moderado">
      <formula>NOT(ISERROR(SEARCH("4- Moderado",H55)))</formula>
    </cfRule>
    <cfRule type="containsText" dxfId="1877" priority="113" operator="containsText" text="3- Bajo">
      <formula>NOT(ISERROR(SEARCH("3- Bajo",H55)))</formula>
    </cfRule>
    <cfRule type="containsText" dxfId="1876" priority="114" operator="containsText" text="4- Bajo">
      <formula>NOT(ISERROR(SEARCH("4- Bajo",H55)))</formula>
    </cfRule>
    <cfRule type="containsText" dxfId="1875" priority="115" operator="containsText" text="1- Bajo">
      <formula>NOT(ISERROR(SEARCH("1- Bajo",H55)))</formula>
    </cfRule>
  </conditionalFormatting>
  <conditionalFormatting sqref="A55 C55:E55">
    <cfRule type="containsText" dxfId="1874" priority="104" operator="containsText" text="3- Moderado">
      <formula>NOT(ISERROR(SEARCH("3- Moderado",A55)))</formula>
    </cfRule>
    <cfRule type="containsText" dxfId="1873" priority="105" operator="containsText" text="6- Moderado">
      <formula>NOT(ISERROR(SEARCH("6- Moderado",A55)))</formula>
    </cfRule>
    <cfRule type="containsText" dxfId="1872" priority="106" operator="containsText" text="4- Moderado">
      <formula>NOT(ISERROR(SEARCH("4- Moderado",A55)))</formula>
    </cfRule>
    <cfRule type="containsText" dxfId="1871" priority="107" operator="containsText" text="3- Bajo">
      <formula>NOT(ISERROR(SEARCH("3- Bajo",A55)))</formula>
    </cfRule>
    <cfRule type="containsText" dxfId="1870" priority="108" operator="containsText" text="4- Bajo">
      <formula>NOT(ISERROR(SEARCH("4- Bajo",A55)))</formula>
    </cfRule>
    <cfRule type="containsText" dxfId="1869" priority="109" operator="containsText" text="1- Bajo">
      <formula>NOT(ISERROR(SEARCH("1- Bajo",A55)))</formula>
    </cfRule>
  </conditionalFormatting>
  <conditionalFormatting sqref="F55:G55">
    <cfRule type="containsText" dxfId="1868" priority="98" operator="containsText" text="3- Moderado">
      <formula>NOT(ISERROR(SEARCH("3- Moderado",F55)))</formula>
    </cfRule>
    <cfRule type="containsText" dxfId="1867" priority="99" operator="containsText" text="6- Moderado">
      <formula>NOT(ISERROR(SEARCH("6- Moderado",F55)))</formula>
    </cfRule>
    <cfRule type="containsText" dxfId="1866" priority="100" operator="containsText" text="4- Moderado">
      <formula>NOT(ISERROR(SEARCH("4- Moderado",F55)))</formula>
    </cfRule>
    <cfRule type="containsText" dxfId="1865" priority="101" operator="containsText" text="3- Bajo">
      <formula>NOT(ISERROR(SEARCH("3- Bajo",F55)))</formula>
    </cfRule>
    <cfRule type="containsText" dxfId="1864" priority="102" operator="containsText" text="4- Bajo">
      <formula>NOT(ISERROR(SEARCH("4- Bajo",F55)))</formula>
    </cfRule>
    <cfRule type="containsText" dxfId="1863" priority="103" operator="containsText" text="1- Bajo">
      <formula>NOT(ISERROR(SEARCH("1- Bajo",F55)))</formula>
    </cfRule>
  </conditionalFormatting>
  <conditionalFormatting sqref="J55:J59">
    <cfRule type="containsText" dxfId="1862" priority="93" operator="containsText" text="Bajo">
      <formula>NOT(ISERROR(SEARCH("Bajo",J55)))</formula>
    </cfRule>
    <cfRule type="containsText" dxfId="1861" priority="94" operator="containsText" text="Moderado">
      <formula>NOT(ISERROR(SEARCH("Moderado",J55)))</formula>
    </cfRule>
    <cfRule type="containsText" dxfId="1860" priority="95" operator="containsText" text="Alto">
      <formula>NOT(ISERROR(SEARCH("Alto",J55)))</formula>
    </cfRule>
    <cfRule type="containsText" dxfId="1859" priority="96" operator="containsText" text="Extremo">
      <formula>NOT(ISERROR(SEARCH("Extremo",J55)))</formula>
    </cfRule>
    <cfRule type="colorScale" priority="97">
      <colorScale>
        <cfvo type="min"/>
        <cfvo type="max"/>
        <color rgb="FFFF7128"/>
        <color rgb="FFFFEF9C"/>
      </colorScale>
    </cfRule>
  </conditionalFormatting>
  <conditionalFormatting sqref="M55:M59">
    <cfRule type="containsText" dxfId="1858" priority="68" operator="containsText" text="Moderado">
      <formula>NOT(ISERROR(SEARCH("Moderado",M55)))</formula>
    </cfRule>
    <cfRule type="containsText" dxfId="1857" priority="88" operator="containsText" text="Bajo">
      <formula>NOT(ISERROR(SEARCH("Bajo",M55)))</formula>
    </cfRule>
    <cfRule type="containsText" dxfId="1856" priority="89" operator="containsText" text="Moderado">
      <formula>NOT(ISERROR(SEARCH("Moderado",M55)))</formula>
    </cfRule>
    <cfRule type="containsText" dxfId="1855" priority="90" operator="containsText" text="Alto">
      <formula>NOT(ISERROR(SEARCH("Alto",M55)))</formula>
    </cfRule>
    <cfRule type="containsText" dxfId="1854" priority="91" operator="containsText" text="Extremo">
      <formula>NOT(ISERROR(SEARCH("Extremo",M55)))</formula>
    </cfRule>
    <cfRule type="colorScale" priority="92">
      <colorScale>
        <cfvo type="min"/>
        <cfvo type="max"/>
        <color rgb="FFFF7128"/>
        <color rgb="FFFFEF9C"/>
      </colorScale>
    </cfRule>
  </conditionalFormatting>
  <conditionalFormatting sqref="N55">
    <cfRule type="containsText" dxfId="1853" priority="82" operator="containsText" text="3- Moderado">
      <formula>NOT(ISERROR(SEARCH("3- Moderado",N55)))</formula>
    </cfRule>
    <cfRule type="containsText" dxfId="1852" priority="83" operator="containsText" text="6- Moderado">
      <formula>NOT(ISERROR(SEARCH("6- Moderado",N55)))</formula>
    </cfRule>
    <cfRule type="containsText" dxfId="1851" priority="84" operator="containsText" text="4- Moderado">
      <formula>NOT(ISERROR(SEARCH("4- Moderado",N55)))</formula>
    </cfRule>
    <cfRule type="containsText" dxfId="1850" priority="85" operator="containsText" text="3- Bajo">
      <formula>NOT(ISERROR(SEARCH("3- Bajo",N55)))</formula>
    </cfRule>
    <cfRule type="containsText" dxfId="1849" priority="86" operator="containsText" text="4- Bajo">
      <formula>NOT(ISERROR(SEARCH("4- Bajo",N55)))</formula>
    </cfRule>
    <cfRule type="containsText" dxfId="1848" priority="87" operator="containsText" text="1- Bajo">
      <formula>NOT(ISERROR(SEARCH("1- Bajo",N55)))</formula>
    </cfRule>
  </conditionalFormatting>
  <conditionalFormatting sqref="H55:H59">
    <cfRule type="containsText" dxfId="1847" priority="69" operator="containsText" text="Muy Alta">
      <formula>NOT(ISERROR(SEARCH("Muy Alta",H55)))</formula>
    </cfRule>
    <cfRule type="containsText" dxfId="1846" priority="70" operator="containsText" text="Alta">
      <formula>NOT(ISERROR(SEARCH("Alta",H55)))</formula>
    </cfRule>
    <cfRule type="containsText" dxfId="1845" priority="71" operator="containsText" text="Muy Alta">
      <formula>NOT(ISERROR(SEARCH("Muy Alta",H55)))</formula>
    </cfRule>
    <cfRule type="containsText" dxfId="1844" priority="76" operator="containsText" text="Muy Baja">
      <formula>NOT(ISERROR(SEARCH("Muy Baja",H55)))</formula>
    </cfRule>
    <cfRule type="containsText" dxfId="1843" priority="77" operator="containsText" text="Baja">
      <formula>NOT(ISERROR(SEARCH("Baja",H55)))</formula>
    </cfRule>
    <cfRule type="containsText" dxfId="1842" priority="78" operator="containsText" text="Media">
      <formula>NOT(ISERROR(SEARCH("Media",H55)))</formula>
    </cfRule>
    <cfRule type="containsText" dxfId="1841" priority="79" operator="containsText" text="Alta">
      <formula>NOT(ISERROR(SEARCH("Alta",H55)))</formula>
    </cfRule>
    <cfRule type="containsText" dxfId="1840" priority="81" operator="containsText" text="Muy Alta">
      <formula>NOT(ISERROR(SEARCH("Muy Alta",H55)))</formula>
    </cfRule>
  </conditionalFormatting>
  <conditionalFormatting sqref="I55:I59">
    <cfRule type="containsText" dxfId="1839" priority="72" operator="containsText" text="Catastrófico">
      <formula>NOT(ISERROR(SEARCH("Catastrófico",I55)))</formula>
    </cfRule>
    <cfRule type="containsText" dxfId="1838" priority="73" operator="containsText" text="Mayor">
      <formula>NOT(ISERROR(SEARCH("Mayor",I55)))</formula>
    </cfRule>
    <cfRule type="containsText" dxfId="1837" priority="74" operator="containsText" text="Menor">
      <formula>NOT(ISERROR(SEARCH("Menor",I55)))</formula>
    </cfRule>
    <cfRule type="containsText" dxfId="1836" priority="75" operator="containsText" text="Leve">
      <formula>NOT(ISERROR(SEARCH("Leve",I55)))</formula>
    </cfRule>
    <cfRule type="containsText" dxfId="1835" priority="80" operator="containsText" text="Moderado">
      <formula>NOT(ISERROR(SEARCH("Moderado",I55)))</formula>
    </cfRule>
  </conditionalFormatting>
  <conditionalFormatting sqref="K55:K59">
    <cfRule type="containsText" dxfId="1834" priority="67" operator="containsText" text="Media">
      <formula>NOT(ISERROR(SEARCH("Media",K55)))</formula>
    </cfRule>
  </conditionalFormatting>
  <conditionalFormatting sqref="L55:L59">
    <cfRule type="containsText" dxfId="1833" priority="66" operator="containsText" text="Moderado">
      <formula>NOT(ISERROR(SEARCH("Moderado",L55)))</formula>
    </cfRule>
  </conditionalFormatting>
  <conditionalFormatting sqref="J55:J59">
    <cfRule type="containsText" dxfId="1832" priority="65" operator="containsText" text="Moderado">
      <formula>NOT(ISERROR(SEARCH("Moderado",J55)))</formula>
    </cfRule>
  </conditionalFormatting>
  <conditionalFormatting sqref="J55:J59">
    <cfRule type="containsText" dxfId="1831" priority="63" operator="containsText" text="Bajo">
      <formula>NOT(ISERROR(SEARCH("Bajo",J55)))</formula>
    </cfRule>
    <cfRule type="containsText" dxfId="1830" priority="64" operator="containsText" text="Extremo">
      <formula>NOT(ISERROR(SEARCH("Extremo",J55)))</formula>
    </cfRule>
  </conditionalFormatting>
  <conditionalFormatting sqref="K55:K59">
    <cfRule type="containsText" dxfId="1829" priority="61" operator="containsText" text="Baja">
      <formula>NOT(ISERROR(SEARCH("Baja",K55)))</formula>
    </cfRule>
    <cfRule type="containsText" dxfId="1828" priority="62" operator="containsText" text="Muy Baja">
      <formula>NOT(ISERROR(SEARCH("Muy Baja",K55)))</formula>
    </cfRule>
  </conditionalFormatting>
  <conditionalFormatting sqref="K55:K59">
    <cfRule type="containsText" dxfId="1827" priority="59" operator="containsText" text="Muy Alta">
      <formula>NOT(ISERROR(SEARCH("Muy Alta",K55)))</formula>
    </cfRule>
    <cfRule type="containsText" dxfId="1826" priority="60" operator="containsText" text="Alta">
      <formula>NOT(ISERROR(SEARCH("Alta",K55)))</formula>
    </cfRule>
  </conditionalFormatting>
  <conditionalFormatting sqref="L55:L59">
    <cfRule type="containsText" dxfId="1825" priority="55" operator="containsText" text="Catastrófico">
      <formula>NOT(ISERROR(SEARCH("Catastrófico",L55)))</formula>
    </cfRule>
    <cfRule type="containsText" dxfId="1824" priority="56" operator="containsText" text="Mayor">
      <formula>NOT(ISERROR(SEARCH("Mayor",L55)))</formula>
    </cfRule>
    <cfRule type="containsText" dxfId="1823" priority="57" operator="containsText" text="Menor">
      <formula>NOT(ISERROR(SEARCH("Menor",L55)))</formula>
    </cfRule>
    <cfRule type="containsText" dxfId="1822" priority="58" operator="containsText" text="Leve">
      <formula>NOT(ISERROR(SEARCH("Leve",L55)))</formula>
    </cfRule>
  </conditionalFormatting>
  <dataValidations count="7">
    <dataValidation allowBlank="1" showInputMessage="1" showErrorMessage="1" prompt="seleccionar si el responsable de ejecutar las acciones es el nivel central" sqref="Q8"/>
    <dataValidation allowBlank="1" showInputMessage="1" showErrorMessage="1" prompt="Seleccionar si el responsable es el responsable de las acciones es el nivel central" sqref="P7:P8"/>
    <dataValidation allowBlank="1" showInputMessage="1" showErrorMessage="1" prompt="Describir las actividades que se van a desarrollar para el proyecto" sqref="O7"/>
    <dataValidation allowBlank="1" showInputMessage="1" showErrorMessage="1" prompt="El grado de afectación puede ser " sqref="I8"/>
    <dataValidation allowBlank="1" showInputMessage="1" showErrorMessage="1" prompt="Que tan factible es que materialize el riesgo?" sqref="H8"/>
    <dataValidation allowBlank="1" showInputMessage="1" showErrorMessage="1" prompt="Registrar qué factor  que ocasina el riesgo: un facot identtficado el contexto._x000a_O  personas, recursos, estilo de direccion , factores externos, , codiciones ambientales" sqref="F8:G8"/>
    <dataValidation allowBlank="1" showInputMessage="1" showErrorMessage="1" prompt="Seleccionar el tipo de riesgo teniendo en cuenta que  factor organizaconal afecta. Ver explicacion en hoja " sqref="E8"/>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3:I7"/>
  <sheetViews>
    <sheetView zoomScale="69" zoomScaleNormal="69" workbookViewId="0">
      <selection activeCell="AU66" sqref="AU66"/>
    </sheetView>
  </sheetViews>
  <sheetFormatPr baseColWidth="10" defaultColWidth="11.42578125" defaultRowHeight="15.75" x14ac:dyDescent="0.25"/>
  <cols>
    <col min="1" max="1" width="27.42578125" style="20" customWidth="1"/>
    <col min="2" max="2" width="38.28515625" style="20" customWidth="1"/>
    <col min="3" max="3" width="26.42578125" style="20" customWidth="1"/>
    <col min="4" max="4" width="28.140625" style="20" customWidth="1"/>
    <col min="5" max="5" width="31.28515625" style="20" customWidth="1"/>
    <col min="6" max="6" width="67.42578125" style="20" customWidth="1"/>
    <col min="7" max="7" width="37.7109375" style="20" customWidth="1"/>
    <col min="8" max="8" width="30.85546875" style="20" customWidth="1"/>
    <col min="9" max="9" width="26.7109375" style="20" customWidth="1"/>
    <col min="10" max="16384" width="11.42578125" style="20"/>
  </cols>
  <sheetData>
    <row r="3" spans="1:9" x14ac:dyDescent="0.25">
      <c r="A3" s="421" t="s">
        <v>100</v>
      </c>
      <c r="B3" s="421"/>
      <c r="C3" s="421"/>
      <c r="D3" s="421"/>
      <c r="E3" s="421"/>
      <c r="F3" s="421"/>
      <c r="G3" s="421"/>
      <c r="H3" s="421"/>
    </row>
    <row r="4" spans="1:9" x14ac:dyDescent="0.25">
      <c r="A4" s="421"/>
      <c r="B4" s="421"/>
      <c r="C4" s="421"/>
      <c r="D4" s="421"/>
      <c r="E4" s="421"/>
      <c r="F4" s="421"/>
      <c r="G4" s="421"/>
      <c r="H4" s="421"/>
    </row>
    <row r="5" spans="1:9" x14ac:dyDescent="0.25">
      <c r="A5" s="131"/>
      <c r="B5" s="131"/>
      <c r="C5" s="131"/>
      <c r="D5" s="131"/>
      <c r="E5" s="131"/>
      <c r="F5" s="131"/>
      <c r="G5" s="131"/>
      <c r="H5" s="131"/>
    </row>
    <row r="6" spans="1:9" ht="71.25" customHeight="1" x14ac:dyDescent="0.25">
      <c r="A6" s="422" t="s">
        <v>100</v>
      </c>
      <c r="B6" s="133" t="s">
        <v>307</v>
      </c>
      <c r="C6" s="133" t="s">
        <v>308</v>
      </c>
      <c r="D6" s="133" t="s">
        <v>309</v>
      </c>
      <c r="E6" s="133" t="s">
        <v>310</v>
      </c>
      <c r="F6" s="133" t="s">
        <v>311</v>
      </c>
      <c r="G6" s="133" t="s">
        <v>312</v>
      </c>
      <c r="H6" s="133" t="s">
        <v>313</v>
      </c>
      <c r="I6" s="133" t="s">
        <v>314</v>
      </c>
    </row>
    <row r="7" spans="1:9" ht="214.5" customHeight="1" x14ac:dyDescent="0.25">
      <c r="A7" s="422"/>
      <c r="B7" s="132" t="s">
        <v>315</v>
      </c>
      <c r="C7" s="132" t="s">
        <v>316</v>
      </c>
      <c r="D7" s="132" t="s">
        <v>317</v>
      </c>
      <c r="E7" s="132" t="s">
        <v>318</v>
      </c>
      <c r="F7" s="132" t="s">
        <v>319</v>
      </c>
      <c r="G7" s="132" t="s">
        <v>320</v>
      </c>
      <c r="H7" s="132" t="s">
        <v>321</v>
      </c>
      <c r="I7" s="132" t="s">
        <v>322</v>
      </c>
    </row>
  </sheetData>
  <mergeCells count="2">
    <mergeCell ref="A3:H4"/>
    <mergeCell ref="A6:A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G735"/>
  <sheetViews>
    <sheetView zoomScaleNormal="100" workbookViewId="0">
      <selection activeCell="AU66" sqref="AU66"/>
    </sheetView>
  </sheetViews>
  <sheetFormatPr baseColWidth="10" defaultColWidth="11.42578125" defaultRowHeight="18.75" x14ac:dyDescent="0.3"/>
  <cols>
    <col min="1" max="1" width="11.42578125" style="135"/>
    <col min="2" max="2" width="24.140625" style="135" customWidth="1"/>
    <col min="3" max="3" width="75.7109375" style="135" customWidth="1"/>
    <col min="4" max="4" width="29.85546875" style="135" customWidth="1"/>
    <col min="5" max="31" width="11.42578125" style="135"/>
    <col min="32" max="137" width="11.42578125" style="134"/>
    <col min="138" max="16384" width="11.42578125" style="135"/>
  </cols>
  <sheetData>
    <row r="1" spans="1:31" s="134" customFormat="1" x14ac:dyDescent="0.3"/>
    <row r="2" spans="1:31" x14ac:dyDescent="0.3">
      <c r="A2" s="134"/>
      <c r="B2" s="423" t="s">
        <v>323</v>
      </c>
      <c r="C2" s="423"/>
      <c r="D2" s="423"/>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row>
    <row r="3" spans="1:31" x14ac:dyDescent="0.3">
      <c r="A3" s="134"/>
      <c r="B3" s="136"/>
      <c r="C3" s="136"/>
      <c r="D3" s="136"/>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row>
    <row r="4" spans="1:31" x14ac:dyDescent="0.3">
      <c r="A4" s="134"/>
      <c r="B4" s="137"/>
      <c r="C4" s="138" t="s">
        <v>324</v>
      </c>
      <c r="D4" s="138" t="s">
        <v>325</v>
      </c>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row>
    <row r="5" spans="1:31" ht="36" x14ac:dyDescent="0.3">
      <c r="A5" s="134"/>
      <c r="B5" s="139" t="s">
        <v>326</v>
      </c>
      <c r="C5" s="140" t="s">
        <v>327</v>
      </c>
      <c r="D5" s="141">
        <v>0.2</v>
      </c>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1:31" ht="36" x14ac:dyDescent="0.3">
      <c r="A6" s="134"/>
      <c r="B6" s="142" t="s">
        <v>328</v>
      </c>
      <c r="C6" s="143" t="s">
        <v>329</v>
      </c>
      <c r="D6" s="144">
        <v>0.4</v>
      </c>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row>
    <row r="7" spans="1:31" ht="36" x14ac:dyDescent="0.3">
      <c r="A7" s="134"/>
      <c r="B7" s="145" t="s">
        <v>330</v>
      </c>
      <c r="C7" s="143" t="s">
        <v>331</v>
      </c>
      <c r="D7" s="144">
        <v>0.6</v>
      </c>
      <c r="E7" s="134"/>
      <c r="F7" s="134"/>
      <c r="G7" s="134"/>
      <c r="H7" s="134"/>
      <c r="I7" s="134"/>
      <c r="J7" s="134"/>
      <c r="K7" s="134"/>
      <c r="L7" s="134"/>
      <c r="M7" s="134"/>
      <c r="N7" s="134"/>
      <c r="O7" s="134"/>
      <c r="P7" s="134"/>
      <c r="Q7" s="134"/>
      <c r="R7" s="134"/>
      <c r="S7" s="134"/>
      <c r="T7" s="134"/>
      <c r="U7" s="134"/>
      <c r="V7" s="134"/>
      <c r="W7" s="134"/>
      <c r="X7" s="134"/>
      <c r="Y7" s="134"/>
      <c r="Z7" s="134"/>
      <c r="AA7" s="134"/>
      <c r="AB7" s="134"/>
      <c r="AC7" s="134"/>
      <c r="AD7" s="134"/>
      <c r="AE7" s="134"/>
    </row>
    <row r="8" spans="1:31" ht="36" x14ac:dyDescent="0.3">
      <c r="A8" s="134"/>
      <c r="B8" s="146" t="s">
        <v>332</v>
      </c>
      <c r="C8" s="143" t="s">
        <v>333</v>
      </c>
      <c r="D8" s="144">
        <v>0.8</v>
      </c>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row>
    <row r="9" spans="1:31" ht="36" x14ac:dyDescent="0.3">
      <c r="A9" s="134"/>
      <c r="B9" s="147" t="s">
        <v>334</v>
      </c>
      <c r="C9" s="143" t="s">
        <v>335</v>
      </c>
      <c r="D9" s="144">
        <v>1</v>
      </c>
      <c r="E9" s="134"/>
      <c r="F9" s="134"/>
      <c r="G9" s="134"/>
      <c r="H9" s="134"/>
      <c r="I9" s="134"/>
      <c r="J9" s="134"/>
      <c r="K9" s="134"/>
      <c r="L9" s="134"/>
      <c r="M9" s="134"/>
      <c r="N9" s="134"/>
      <c r="O9" s="134"/>
      <c r="P9" s="134"/>
      <c r="Q9" s="134"/>
      <c r="R9" s="134"/>
      <c r="S9" s="134"/>
      <c r="T9" s="134"/>
      <c r="U9" s="134"/>
      <c r="V9" s="134"/>
      <c r="W9" s="134"/>
      <c r="X9" s="134"/>
      <c r="Y9" s="134"/>
      <c r="Z9" s="134"/>
      <c r="AA9" s="134"/>
      <c r="AB9" s="134"/>
      <c r="AC9" s="134"/>
      <c r="AD9" s="134"/>
      <c r="AE9" s="134"/>
    </row>
    <row r="10" spans="1:31" x14ac:dyDescent="0.3">
      <c r="A10" s="134"/>
      <c r="B10" s="148"/>
      <c r="C10" s="148"/>
      <c r="D10" s="148"/>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row>
    <row r="11" spans="1:31" x14ac:dyDescent="0.3">
      <c r="A11" s="134"/>
      <c r="B11" s="149"/>
      <c r="C11" s="148"/>
      <c r="D11" s="148"/>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row>
    <row r="12" spans="1:31" x14ac:dyDescent="0.3">
      <c r="A12" s="134"/>
      <c r="B12" s="148"/>
      <c r="C12" s="148"/>
      <c r="D12" s="148"/>
      <c r="E12" s="134"/>
      <c r="F12" s="134"/>
      <c r="G12" s="134"/>
      <c r="H12" s="134"/>
      <c r="I12" s="134"/>
      <c r="J12" s="134"/>
      <c r="K12" s="134"/>
      <c r="L12" s="134"/>
      <c r="M12" s="134"/>
      <c r="N12" s="134"/>
      <c r="O12" s="134"/>
      <c r="P12" s="134"/>
      <c r="Q12" s="134"/>
      <c r="R12" s="134"/>
      <c r="S12" s="134"/>
      <c r="T12" s="134"/>
      <c r="U12" s="134"/>
      <c r="V12" s="134"/>
      <c r="W12" s="134"/>
      <c r="X12" s="134"/>
      <c r="Y12" s="134"/>
      <c r="Z12" s="134"/>
      <c r="AA12" s="134"/>
      <c r="AB12" s="134"/>
      <c r="AC12" s="134"/>
      <c r="AD12" s="134"/>
      <c r="AE12" s="134"/>
    </row>
    <row r="13" spans="1:31" x14ac:dyDescent="0.3">
      <c r="A13" s="134"/>
      <c r="B13" s="148"/>
      <c r="C13" s="148"/>
      <c r="D13" s="148"/>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134"/>
      <c r="AD13" s="134"/>
      <c r="AE13" s="134"/>
    </row>
    <row r="14" spans="1:31" x14ac:dyDescent="0.3">
      <c r="A14" s="134"/>
      <c r="B14" s="148"/>
      <c r="C14" s="148"/>
      <c r="D14" s="148"/>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row>
    <row r="15" spans="1:31" x14ac:dyDescent="0.3">
      <c r="A15" s="134"/>
      <c r="B15" s="148"/>
      <c r="C15" s="148"/>
      <c r="D15" s="148"/>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134"/>
      <c r="AD15" s="134"/>
      <c r="AE15" s="134"/>
    </row>
    <row r="16" spans="1:31" x14ac:dyDescent="0.3">
      <c r="A16" s="134"/>
      <c r="B16" s="148"/>
      <c r="C16" s="148"/>
      <c r="D16" s="148"/>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row>
    <row r="17" spans="1:31" x14ac:dyDescent="0.3">
      <c r="A17" s="134"/>
      <c r="B17" s="148"/>
      <c r="C17" s="148"/>
      <c r="D17" s="148"/>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134"/>
      <c r="AD17" s="134"/>
      <c r="AE17" s="134"/>
    </row>
    <row r="18" spans="1:31" x14ac:dyDescent="0.3">
      <c r="A18" s="134"/>
      <c r="B18" s="148"/>
      <c r="C18" s="148"/>
      <c r="D18" s="148"/>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row>
    <row r="19" spans="1:31" x14ac:dyDescent="0.3">
      <c r="A19" s="134"/>
      <c r="B19" s="148"/>
      <c r="C19" s="148"/>
      <c r="D19" s="148"/>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row>
    <row r="20" spans="1:31" x14ac:dyDescent="0.3">
      <c r="A20" s="134"/>
      <c r="B20" s="134"/>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c r="AE20" s="134"/>
    </row>
    <row r="21" spans="1:31" x14ac:dyDescent="0.3">
      <c r="A21" s="134"/>
      <c r="B21" s="134"/>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c r="AE21" s="134"/>
    </row>
    <row r="22" spans="1:31" x14ac:dyDescent="0.3">
      <c r="A22" s="134"/>
      <c r="B22" s="134"/>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c r="AE22" s="134"/>
    </row>
    <row r="23" spans="1:31" x14ac:dyDescent="0.3">
      <c r="A23" s="134"/>
      <c r="B23" s="134"/>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row>
    <row r="24" spans="1:31" x14ac:dyDescent="0.3">
      <c r="A24" s="134"/>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row>
    <row r="25" spans="1:31" x14ac:dyDescent="0.3">
      <c r="A25" s="134"/>
      <c r="B25" s="134"/>
      <c r="C25" s="134"/>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c r="AE25" s="134"/>
    </row>
    <row r="26" spans="1:31" x14ac:dyDescent="0.3">
      <c r="A26" s="134"/>
      <c r="B26" s="134"/>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c r="AE26" s="134"/>
    </row>
    <row r="27" spans="1:31" x14ac:dyDescent="0.3">
      <c r="A27" s="134"/>
      <c r="B27" s="134"/>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134"/>
      <c r="AD27" s="134"/>
      <c r="AE27" s="134"/>
    </row>
    <row r="28" spans="1:31" x14ac:dyDescent="0.3">
      <c r="A28" s="134"/>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row>
    <row r="29" spans="1:31" x14ac:dyDescent="0.3">
      <c r="A29" s="134"/>
      <c r="B29" s="134"/>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134"/>
      <c r="AD29" s="134"/>
      <c r="AE29" s="134"/>
    </row>
    <row r="30" spans="1:31" x14ac:dyDescent="0.3">
      <c r="A30" s="134"/>
      <c r="B30" s="134"/>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134"/>
      <c r="AD30" s="134"/>
      <c r="AE30" s="134"/>
    </row>
    <row r="31" spans="1:31" x14ac:dyDescent="0.3">
      <c r="A31" s="134"/>
      <c r="B31" s="134"/>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134"/>
      <c r="AD31" s="134"/>
      <c r="AE31" s="134"/>
    </row>
    <row r="32" spans="1:31" x14ac:dyDescent="0.3">
      <c r="A32" s="134"/>
      <c r="B32" s="134"/>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134"/>
      <c r="AD32" s="134"/>
      <c r="AE32" s="134"/>
    </row>
    <row r="33" spans="1:31" x14ac:dyDescent="0.3">
      <c r="A33" s="134"/>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row>
    <row r="34" spans="1:31" s="134" customFormat="1" x14ac:dyDescent="0.3"/>
    <row r="35" spans="1:31" s="134" customFormat="1" x14ac:dyDescent="0.3"/>
    <row r="36" spans="1:31" s="134" customFormat="1" x14ac:dyDescent="0.3"/>
    <row r="37" spans="1:31" s="134" customFormat="1" x14ac:dyDescent="0.3"/>
    <row r="38" spans="1:31" s="134" customFormat="1" x14ac:dyDescent="0.3"/>
    <row r="39" spans="1:31" s="134" customFormat="1" x14ac:dyDescent="0.3"/>
    <row r="40" spans="1:31" s="134" customFormat="1" x14ac:dyDescent="0.3"/>
    <row r="41" spans="1:31" s="134" customFormat="1" x14ac:dyDescent="0.3"/>
    <row r="42" spans="1:31" s="134" customFormat="1" x14ac:dyDescent="0.3"/>
    <row r="43" spans="1:31" s="134" customFormat="1" x14ac:dyDescent="0.3"/>
    <row r="44" spans="1:31" s="134" customFormat="1" x14ac:dyDescent="0.3"/>
    <row r="45" spans="1:31" s="134" customFormat="1" x14ac:dyDescent="0.3"/>
    <row r="46" spans="1:31" s="134" customFormat="1" x14ac:dyDescent="0.3"/>
    <row r="47" spans="1:31" s="134" customFormat="1" x14ac:dyDescent="0.3"/>
    <row r="48" spans="1:31" s="134" customFormat="1" x14ac:dyDescent="0.3"/>
    <row r="49" s="134" customFormat="1" x14ac:dyDescent="0.3"/>
    <row r="50" s="134" customFormat="1" x14ac:dyDescent="0.3"/>
    <row r="51" s="134" customFormat="1" x14ac:dyDescent="0.3"/>
    <row r="52" s="134" customFormat="1" x14ac:dyDescent="0.3"/>
    <row r="53" s="134" customFormat="1" x14ac:dyDescent="0.3"/>
    <row r="54" s="134" customFormat="1" x14ac:dyDescent="0.3"/>
    <row r="55" s="134" customFormat="1" x14ac:dyDescent="0.3"/>
    <row r="56" s="134" customFormat="1" x14ac:dyDescent="0.3"/>
    <row r="57" s="134" customFormat="1" x14ac:dyDescent="0.3"/>
    <row r="58" s="134" customFormat="1" x14ac:dyDescent="0.3"/>
    <row r="59" s="134" customFormat="1" x14ac:dyDescent="0.3"/>
    <row r="60" s="134" customFormat="1" x14ac:dyDescent="0.3"/>
    <row r="61" s="134" customFormat="1" x14ac:dyDescent="0.3"/>
    <row r="62" s="134" customFormat="1" x14ac:dyDescent="0.3"/>
    <row r="63" s="134" customFormat="1" x14ac:dyDescent="0.3"/>
    <row r="64" s="134" customFormat="1" x14ac:dyDescent="0.3"/>
    <row r="65" s="134" customFormat="1" x14ac:dyDescent="0.3"/>
    <row r="66" s="134" customFormat="1" x14ac:dyDescent="0.3"/>
    <row r="67" s="134" customFormat="1" x14ac:dyDescent="0.3"/>
    <row r="68" s="134" customFormat="1" x14ac:dyDescent="0.3"/>
    <row r="69" s="134" customFormat="1" x14ac:dyDescent="0.3"/>
    <row r="70" s="134" customFormat="1" x14ac:dyDescent="0.3"/>
    <row r="71" s="134" customFormat="1" x14ac:dyDescent="0.3"/>
    <row r="72" s="134" customFormat="1" x14ac:dyDescent="0.3"/>
    <row r="73" s="134" customFormat="1" x14ac:dyDescent="0.3"/>
    <row r="74" s="134" customFormat="1" x14ac:dyDescent="0.3"/>
    <row r="75" s="134" customFormat="1" x14ac:dyDescent="0.3"/>
    <row r="76" s="134" customFormat="1" x14ac:dyDescent="0.3"/>
    <row r="77" s="134" customFormat="1" x14ac:dyDescent="0.3"/>
    <row r="78" s="134" customFormat="1" x14ac:dyDescent="0.3"/>
    <row r="79" s="134" customFormat="1" x14ac:dyDescent="0.3"/>
    <row r="80" s="134" customFormat="1" x14ac:dyDescent="0.3"/>
    <row r="81" s="134" customFormat="1" x14ac:dyDescent="0.3"/>
    <row r="82" s="134" customFormat="1" x14ac:dyDescent="0.3"/>
    <row r="83" s="134" customFormat="1" x14ac:dyDescent="0.3"/>
    <row r="84" s="134" customFormat="1" x14ac:dyDescent="0.3"/>
    <row r="85" s="134" customFormat="1" x14ac:dyDescent="0.3"/>
    <row r="86" s="134" customFormat="1" x14ac:dyDescent="0.3"/>
    <row r="87" s="134" customFormat="1" x14ac:dyDescent="0.3"/>
    <row r="88" s="134" customFormat="1" x14ac:dyDescent="0.3"/>
    <row r="89" s="134" customFormat="1" x14ac:dyDescent="0.3"/>
    <row r="90" s="134" customFormat="1" x14ac:dyDescent="0.3"/>
    <row r="91" s="134" customFormat="1" x14ac:dyDescent="0.3"/>
    <row r="92" s="134" customFormat="1" x14ac:dyDescent="0.3"/>
    <row r="93" s="134" customFormat="1" x14ac:dyDescent="0.3"/>
    <row r="94" s="134" customFormat="1" x14ac:dyDescent="0.3"/>
    <row r="95" s="134" customFormat="1" x14ac:dyDescent="0.3"/>
    <row r="96" s="134" customFormat="1" x14ac:dyDescent="0.3"/>
    <row r="97" s="134" customFormat="1" x14ac:dyDescent="0.3"/>
    <row r="98" s="134" customFormat="1" x14ac:dyDescent="0.3"/>
    <row r="99" s="134" customFormat="1" x14ac:dyDescent="0.3"/>
    <row r="100" s="134" customFormat="1" x14ac:dyDescent="0.3"/>
    <row r="101" s="134" customFormat="1" x14ac:dyDescent="0.3"/>
    <row r="102" s="134" customFormat="1" x14ac:dyDescent="0.3"/>
    <row r="103" s="134" customFormat="1" x14ac:dyDescent="0.3"/>
    <row r="104" s="134" customFormat="1" x14ac:dyDescent="0.3"/>
    <row r="105" s="134" customFormat="1" x14ac:dyDescent="0.3"/>
    <row r="106" s="134" customFormat="1" x14ac:dyDescent="0.3"/>
    <row r="107" s="134" customFormat="1" x14ac:dyDescent="0.3"/>
    <row r="108" s="134" customFormat="1" x14ac:dyDescent="0.3"/>
    <row r="109" s="134" customFormat="1" x14ac:dyDescent="0.3"/>
    <row r="110" s="134" customFormat="1" x14ac:dyDescent="0.3"/>
    <row r="111" s="134" customFormat="1" x14ac:dyDescent="0.3"/>
    <row r="112" s="134" customFormat="1" x14ac:dyDescent="0.3"/>
    <row r="113" s="134" customFormat="1" x14ac:dyDescent="0.3"/>
    <row r="114" s="134" customFormat="1" x14ac:dyDescent="0.3"/>
    <row r="115" s="134" customFormat="1" x14ac:dyDescent="0.3"/>
    <row r="116" s="134" customFormat="1" x14ac:dyDescent="0.3"/>
    <row r="117" s="134" customFormat="1" x14ac:dyDescent="0.3"/>
    <row r="118" s="134" customFormat="1" x14ac:dyDescent="0.3"/>
    <row r="119" s="134" customFormat="1" x14ac:dyDescent="0.3"/>
    <row r="120" s="134" customFormat="1" x14ac:dyDescent="0.3"/>
    <row r="121" s="134" customFormat="1" x14ac:dyDescent="0.3"/>
    <row r="122" s="134" customFormat="1" x14ac:dyDescent="0.3"/>
    <row r="123" s="134" customFormat="1" x14ac:dyDescent="0.3"/>
    <row r="124" s="134" customFormat="1" x14ac:dyDescent="0.3"/>
    <row r="125" s="134" customFormat="1" x14ac:dyDescent="0.3"/>
    <row r="126" s="134" customFormat="1" x14ac:dyDescent="0.3"/>
    <row r="127" s="134" customFormat="1" x14ac:dyDescent="0.3"/>
    <row r="128" s="134" customFormat="1" x14ac:dyDescent="0.3"/>
    <row r="129" s="134" customFormat="1" x14ac:dyDescent="0.3"/>
    <row r="130" s="134" customFormat="1" x14ac:dyDescent="0.3"/>
    <row r="131" s="134" customFormat="1" x14ac:dyDescent="0.3"/>
    <row r="132" s="134" customFormat="1" x14ac:dyDescent="0.3"/>
    <row r="133" s="134" customFormat="1" x14ac:dyDescent="0.3"/>
    <row r="134" s="134" customFormat="1" x14ac:dyDescent="0.3"/>
    <row r="135" s="134" customFormat="1" x14ac:dyDescent="0.3"/>
    <row r="136" s="134" customFormat="1" x14ac:dyDescent="0.3"/>
    <row r="137" s="134" customFormat="1" x14ac:dyDescent="0.3"/>
    <row r="138" s="134" customFormat="1" x14ac:dyDescent="0.3"/>
    <row r="139" s="134" customFormat="1" x14ac:dyDescent="0.3"/>
    <row r="140" s="134" customFormat="1" x14ac:dyDescent="0.3"/>
    <row r="141" s="134" customFormat="1" x14ac:dyDescent="0.3"/>
    <row r="142" s="134" customFormat="1" x14ac:dyDescent="0.3"/>
    <row r="143" s="134" customFormat="1" x14ac:dyDescent="0.3"/>
    <row r="144" s="134" customFormat="1" x14ac:dyDescent="0.3"/>
    <row r="145" s="134" customFormat="1" x14ac:dyDescent="0.3"/>
    <row r="146" s="134" customFormat="1" x14ac:dyDescent="0.3"/>
    <row r="147" s="134" customFormat="1" x14ac:dyDescent="0.3"/>
    <row r="148" s="134" customFormat="1" x14ac:dyDescent="0.3"/>
    <row r="149" s="134" customFormat="1" x14ac:dyDescent="0.3"/>
    <row r="150" s="134" customFormat="1" x14ac:dyDescent="0.3"/>
    <row r="151" s="134" customFormat="1" x14ac:dyDescent="0.3"/>
    <row r="152" s="134" customFormat="1" x14ac:dyDescent="0.3"/>
    <row r="153" s="134" customFormat="1" x14ac:dyDescent="0.3"/>
    <row r="154" s="134" customFormat="1" x14ac:dyDescent="0.3"/>
    <row r="155" s="134" customFormat="1" x14ac:dyDescent="0.3"/>
    <row r="156" s="134" customFormat="1" x14ac:dyDescent="0.3"/>
    <row r="157" s="134" customFormat="1" x14ac:dyDescent="0.3"/>
    <row r="158" s="134" customFormat="1" x14ac:dyDescent="0.3"/>
    <row r="159" s="134" customFormat="1" x14ac:dyDescent="0.3"/>
    <row r="160" s="134" customFormat="1" x14ac:dyDescent="0.3"/>
    <row r="161" s="134" customFormat="1" x14ac:dyDescent="0.3"/>
    <row r="162" s="134" customFormat="1" x14ac:dyDescent="0.3"/>
    <row r="163" s="134" customFormat="1" x14ac:dyDescent="0.3"/>
    <row r="164" s="134" customFormat="1" x14ac:dyDescent="0.3"/>
    <row r="165" s="134" customFormat="1" x14ac:dyDescent="0.3"/>
    <row r="166" s="134" customFormat="1" x14ac:dyDescent="0.3"/>
    <row r="167" s="134" customFormat="1" x14ac:dyDescent="0.3"/>
    <row r="168" s="134" customFormat="1" x14ac:dyDescent="0.3"/>
    <row r="169" s="134" customFormat="1" x14ac:dyDescent="0.3"/>
    <row r="170" s="134" customFormat="1" x14ac:dyDescent="0.3"/>
    <row r="171" s="134" customFormat="1" x14ac:dyDescent="0.3"/>
    <row r="172" s="134" customFormat="1" x14ac:dyDescent="0.3"/>
    <row r="173" s="134" customFormat="1" x14ac:dyDescent="0.3"/>
    <row r="174" s="134" customFormat="1" x14ac:dyDescent="0.3"/>
    <row r="175" s="134" customFormat="1" x14ac:dyDescent="0.3"/>
    <row r="176" s="134" customFormat="1" x14ac:dyDescent="0.3"/>
    <row r="177" s="134" customFormat="1" x14ac:dyDescent="0.3"/>
    <row r="178" s="134" customFormat="1" x14ac:dyDescent="0.3"/>
    <row r="179" s="134" customFormat="1" x14ac:dyDescent="0.3"/>
    <row r="180" s="134" customFormat="1" x14ac:dyDescent="0.3"/>
    <row r="181" s="134" customFormat="1" x14ac:dyDescent="0.3"/>
    <row r="182" s="134" customFormat="1" x14ac:dyDescent="0.3"/>
    <row r="183" s="134" customFormat="1" x14ac:dyDescent="0.3"/>
    <row r="184" s="134" customFormat="1" x14ac:dyDescent="0.3"/>
    <row r="185" s="134" customFormat="1" x14ac:dyDescent="0.3"/>
    <row r="186" s="134" customFormat="1" x14ac:dyDescent="0.3"/>
    <row r="187" s="134" customFormat="1" x14ac:dyDescent="0.3"/>
    <row r="188" s="134" customFormat="1" x14ac:dyDescent="0.3"/>
    <row r="189" s="134" customFormat="1" x14ac:dyDescent="0.3"/>
    <row r="190" s="134" customFormat="1" x14ac:dyDescent="0.3"/>
    <row r="191" s="134" customFormat="1" x14ac:dyDescent="0.3"/>
    <row r="192" s="134" customFormat="1" x14ac:dyDescent="0.3"/>
    <row r="193" s="134" customFormat="1" x14ac:dyDescent="0.3"/>
    <row r="194" s="134" customFormat="1" x14ac:dyDescent="0.3"/>
    <row r="195" s="134" customFormat="1" x14ac:dyDescent="0.3"/>
    <row r="196" s="134" customFormat="1" x14ac:dyDescent="0.3"/>
    <row r="197" s="134" customFormat="1" x14ac:dyDescent="0.3"/>
    <row r="198" s="134" customFormat="1" x14ac:dyDescent="0.3"/>
    <row r="199" s="134" customFormat="1" x14ac:dyDescent="0.3"/>
    <row r="200" s="134" customFormat="1" x14ac:dyDescent="0.3"/>
    <row r="201" s="134" customFormat="1" x14ac:dyDescent="0.3"/>
    <row r="202" s="134" customFormat="1" x14ac:dyDescent="0.3"/>
    <row r="203" s="134" customFormat="1" x14ac:dyDescent="0.3"/>
    <row r="204" s="134" customFormat="1" x14ac:dyDescent="0.3"/>
    <row r="205" s="134" customFormat="1" x14ac:dyDescent="0.3"/>
    <row r="206" s="134" customFormat="1" x14ac:dyDescent="0.3"/>
    <row r="207" s="134" customFormat="1" x14ac:dyDescent="0.3"/>
    <row r="208" s="134" customFormat="1" x14ac:dyDescent="0.3"/>
    <row r="209" s="134" customFormat="1" x14ac:dyDescent="0.3"/>
    <row r="210" s="134" customFormat="1" x14ac:dyDescent="0.3"/>
    <row r="211" s="134" customFormat="1" x14ac:dyDescent="0.3"/>
    <row r="212" s="134" customFormat="1" x14ac:dyDescent="0.3"/>
    <row r="213" s="134" customFormat="1" x14ac:dyDescent="0.3"/>
    <row r="214" s="134" customFormat="1" x14ac:dyDescent="0.3"/>
    <row r="215" s="134" customFormat="1" x14ac:dyDescent="0.3"/>
    <row r="216" s="134" customFormat="1" x14ac:dyDescent="0.3"/>
    <row r="217" s="134" customFormat="1" x14ac:dyDescent="0.3"/>
    <row r="218" s="134" customFormat="1" x14ac:dyDescent="0.3"/>
    <row r="219" s="134" customFormat="1" x14ac:dyDescent="0.3"/>
    <row r="220" s="134" customFormat="1" x14ac:dyDescent="0.3"/>
    <row r="221" s="134" customFormat="1" x14ac:dyDescent="0.3"/>
    <row r="222" s="134" customFormat="1" x14ac:dyDescent="0.3"/>
    <row r="223" s="134" customFormat="1" x14ac:dyDescent="0.3"/>
    <row r="224" s="134" customFormat="1" x14ac:dyDescent="0.3"/>
    <row r="225" s="134" customFormat="1" x14ac:dyDescent="0.3"/>
    <row r="226" s="134" customFormat="1" x14ac:dyDescent="0.3"/>
    <row r="227" s="134" customFormat="1" x14ac:dyDescent="0.3"/>
    <row r="228" s="134" customFormat="1" x14ac:dyDescent="0.3"/>
    <row r="229" s="134" customFormat="1" x14ac:dyDescent="0.3"/>
    <row r="230" s="134" customFormat="1" x14ac:dyDescent="0.3"/>
    <row r="231" s="134" customFormat="1" x14ac:dyDescent="0.3"/>
    <row r="232" s="134" customFormat="1" x14ac:dyDescent="0.3"/>
    <row r="233" s="134" customFormat="1" x14ac:dyDescent="0.3"/>
    <row r="234" s="134" customFormat="1" x14ac:dyDescent="0.3"/>
    <row r="235" s="134" customFormat="1" x14ac:dyDescent="0.3"/>
    <row r="236" s="134" customFormat="1" x14ac:dyDescent="0.3"/>
    <row r="237" s="134" customFormat="1" x14ac:dyDescent="0.3"/>
    <row r="238" s="134" customFormat="1" x14ac:dyDescent="0.3"/>
    <row r="239" s="134" customFormat="1" x14ac:dyDescent="0.3"/>
    <row r="240" s="134" customFormat="1" x14ac:dyDescent="0.3"/>
    <row r="241" s="134" customFormat="1" x14ac:dyDescent="0.3"/>
    <row r="242" s="134" customFormat="1" x14ac:dyDescent="0.3"/>
    <row r="243" s="134" customFormat="1" x14ac:dyDescent="0.3"/>
    <row r="244" s="134" customFormat="1" x14ac:dyDescent="0.3"/>
    <row r="245" s="134" customFormat="1" x14ac:dyDescent="0.3"/>
    <row r="246" s="134" customFormat="1" x14ac:dyDescent="0.3"/>
    <row r="247" s="134" customFormat="1" x14ac:dyDescent="0.3"/>
    <row r="248" s="134" customFormat="1" x14ac:dyDescent="0.3"/>
    <row r="249" s="134" customFormat="1" x14ac:dyDescent="0.3"/>
    <row r="250" s="134" customFormat="1" x14ac:dyDescent="0.3"/>
    <row r="251" s="134" customFormat="1" x14ac:dyDescent="0.3"/>
    <row r="252" s="134" customFormat="1" x14ac:dyDescent="0.3"/>
    <row r="253" s="134" customFormat="1" x14ac:dyDescent="0.3"/>
    <row r="254" s="134" customFormat="1" x14ac:dyDescent="0.3"/>
    <row r="255" s="134" customFormat="1" x14ac:dyDescent="0.3"/>
    <row r="256" s="134" customFormat="1" x14ac:dyDescent="0.3"/>
    <row r="257" s="134" customFormat="1" x14ac:dyDescent="0.3"/>
    <row r="258" s="134" customFormat="1" x14ac:dyDescent="0.3"/>
    <row r="259" s="134" customFormat="1" x14ac:dyDescent="0.3"/>
    <row r="260" s="134" customFormat="1" x14ac:dyDescent="0.3"/>
    <row r="261" s="134" customFormat="1" x14ac:dyDescent="0.3"/>
    <row r="262" s="134" customFormat="1" x14ac:dyDescent="0.3"/>
    <row r="263" s="134" customFormat="1" x14ac:dyDescent="0.3"/>
    <row r="264" s="134" customFormat="1" x14ac:dyDescent="0.3"/>
    <row r="265" s="134" customFormat="1" x14ac:dyDescent="0.3"/>
    <row r="266" s="134" customFormat="1" x14ac:dyDescent="0.3"/>
    <row r="267" s="134" customFormat="1" x14ac:dyDescent="0.3"/>
    <row r="268" s="134" customFormat="1" x14ac:dyDescent="0.3"/>
    <row r="269" s="134" customFormat="1" x14ac:dyDescent="0.3"/>
    <row r="270" s="134" customFormat="1" x14ac:dyDescent="0.3"/>
    <row r="271" s="134" customFormat="1" x14ac:dyDescent="0.3"/>
    <row r="272" s="134" customFormat="1" x14ac:dyDescent="0.3"/>
    <row r="273" s="134" customFormat="1" x14ac:dyDescent="0.3"/>
    <row r="274" s="134" customFormat="1" x14ac:dyDescent="0.3"/>
    <row r="275" s="134" customFormat="1" x14ac:dyDescent="0.3"/>
    <row r="276" s="134" customFormat="1" x14ac:dyDescent="0.3"/>
    <row r="277" s="134" customFormat="1" x14ac:dyDescent="0.3"/>
    <row r="278" s="134" customFormat="1" x14ac:dyDescent="0.3"/>
    <row r="279" s="134" customFormat="1" x14ac:dyDescent="0.3"/>
    <row r="280" s="134" customFormat="1" x14ac:dyDescent="0.3"/>
    <row r="281" s="134" customFormat="1" x14ac:dyDescent="0.3"/>
    <row r="282" s="134" customFormat="1" x14ac:dyDescent="0.3"/>
    <row r="283" s="134" customFormat="1" x14ac:dyDescent="0.3"/>
    <row r="284" s="134" customFormat="1" x14ac:dyDescent="0.3"/>
    <row r="285" s="134" customFormat="1" x14ac:dyDescent="0.3"/>
    <row r="286" s="134" customFormat="1" x14ac:dyDescent="0.3"/>
    <row r="287" s="134" customFormat="1" x14ac:dyDescent="0.3"/>
    <row r="288" s="134" customFormat="1" x14ac:dyDescent="0.3"/>
    <row r="289" s="134" customFormat="1" x14ac:dyDescent="0.3"/>
    <row r="290" s="134" customFormat="1" x14ac:dyDescent="0.3"/>
    <row r="291" s="134" customFormat="1" x14ac:dyDescent="0.3"/>
    <row r="292" s="134" customFormat="1" x14ac:dyDescent="0.3"/>
    <row r="293" s="134" customFormat="1" x14ac:dyDescent="0.3"/>
    <row r="294" s="134" customFormat="1" x14ac:dyDescent="0.3"/>
    <row r="295" s="134" customFormat="1" x14ac:dyDescent="0.3"/>
    <row r="296" s="134" customFormat="1" x14ac:dyDescent="0.3"/>
    <row r="297" s="134" customFormat="1" x14ac:dyDescent="0.3"/>
    <row r="298" s="134" customFormat="1" x14ac:dyDescent="0.3"/>
    <row r="299" s="134" customFormat="1" x14ac:dyDescent="0.3"/>
    <row r="300" s="134" customFormat="1" x14ac:dyDescent="0.3"/>
    <row r="301" s="134" customFormat="1" x14ac:dyDescent="0.3"/>
    <row r="302" s="134" customFormat="1" x14ac:dyDescent="0.3"/>
    <row r="303" s="134" customFormat="1" x14ac:dyDescent="0.3"/>
    <row r="304" s="134" customFormat="1" x14ac:dyDescent="0.3"/>
    <row r="305" s="134" customFormat="1" x14ac:dyDescent="0.3"/>
    <row r="306" s="134" customFormat="1" x14ac:dyDescent="0.3"/>
    <row r="307" s="134" customFormat="1" x14ac:dyDescent="0.3"/>
    <row r="308" s="134" customFormat="1" x14ac:dyDescent="0.3"/>
    <row r="309" s="134" customFormat="1" x14ac:dyDescent="0.3"/>
    <row r="310" s="134" customFormat="1" x14ac:dyDescent="0.3"/>
    <row r="311" s="134" customFormat="1" x14ac:dyDescent="0.3"/>
    <row r="312" s="134" customFormat="1" x14ac:dyDescent="0.3"/>
    <row r="313" s="134" customFormat="1" x14ac:dyDescent="0.3"/>
    <row r="314" s="134" customFormat="1" x14ac:dyDescent="0.3"/>
    <row r="315" s="134" customFormat="1" x14ac:dyDescent="0.3"/>
    <row r="316" s="134" customFormat="1" x14ac:dyDescent="0.3"/>
    <row r="317" s="134" customFormat="1" x14ac:dyDescent="0.3"/>
    <row r="318" s="134" customFormat="1" x14ac:dyDescent="0.3"/>
    <row r="319" s="134" customFormat="1" x14ac:dyDescent="0.3"/>
    <row r="320" s="134" customFormat="1" x14ac:dyDescent="0.3"/>
    <row r="321" s="134" customFormat="1" x14ac:dyDescent="0.3"/>
    <row r="322" s="134" customFormat="1" x14ac:dyDescent="0.3"/>
    <row r="323" s="134" customFormat="1" x14ac:dyDescent="0.3"/>
    <row r="324" s="134" customFormat="1" x14ac:dyDescent="0.3"/>
    <row r="325" s="134" customFormat="1" x14ac:dyDescent="0.3"/>
    <row r="326" s="134" customFormat="1" x14ac:dyDescent="0.3"/>
    <row r="327" s="134" customFormat="1" x14ac:dyDescent="0.3"/>
    <row r="328" s="134" customFormat="1" x14ac:dyDescent="0.3"/>
    <row r="329" s="134" customFormat="1" x14ac:dyDescent="0.3"/>
    <row r="330" s="134" customFormat="1" x14ac:dyDescent="0.3"/>
    <row r="331" s="134" customFormat="1" x14ac:dyDescent="0.3"/>
    <row r="332" s="134" customFormat="1" x14ac:dyDescent="0.3"/>
    <row r="333" s="134" customFormat="1" x14ac:dyDescent="0.3"/>
    <row r="334" s="134" customFormat="1" x14ac:dyDescent="0.3"/>
    <row r="335" s="134" customFormat="1" x14ac:dyDescent="0.3"/>
    <row r="336" s="134" customFormat="1" x14ac:dyDescent="0.3"/>
    <row r="337" s="134" customFormat="1" x14ac:dyDescent="0.3"/>
    <row r="338" s="134" customFormat="1" x14ac:dyDescent="0.3"/>
    <row r="339" s="134" customFormat="1" x14ac:dyDescent="0.3"/>
    <row r="340" s="134" customFormat="1" x14ac:dyDescent="0.3"/>
    <row r="341" s="134" customFormat="1" x14ac:dyDescent="0.3"/>
    <row r="342" s="134" customFormat="1" x14ac:dyDescent="0.3"/>
    <row r="343" s="134" customFormat="1" x14ac:dyDescent="0.3"/>
    <row r="344" s="134" customFormat="1" x14ac:dyDescent="0.3"/>
    <row r="345" s="134" customFormat="1" x14ac:dyDescent="0.3"/>
    <row r="346" s="134" customFormat="1" x14ac:dyDescent="0.3"/>
    <row r="347" s="134" customFormat="1" x14ac:dyDescent="0.3"/>
    <row r="348" s="134" customFormat="1" x14ac:dyDescent="0.3"/>
    <row r="349" s="134" customFormat="1" x14ac:dyDescent="0.3"/>
    <row r="350" s="134" customFormat="1" x14ac:dyDescent="0.3"/>
    <row r="351" s="134" customFormat="1" x14ac:dyDescent="0.3"/>
    <row r="352" s="134" customFormat="1" x14ac:dyDescent="0.3"/>
    <row r="353" s="134" customFormat="1" x14ac:dyDescent="0.3"/>
    <row r="354" s="134" customFormat="1" x14ac:dyDescent="0.3"/>
    <row r="355" s="134" customFormat="1" x14ac:dyDescent="0.3"/>
    <row r="356" s="134" customFormat="1" x14ac:dyDescent="0.3"/>
    <row r="357" s="134" customFormat="1" x14ac:dyDescent="0.3"/>
    <row r="358" s="134" customFormat="1" x14ac:dyDescent="0.3"/>
    <row r="359" s="134" customFormat="1" x14ac:dyDescent="0.3"/>
    <row r="360" s="134" customFormat="1" x14ac:dyDescent="0.3"/>
    <row r="361" s="134" customFormat="1" x14ac:dyDescent="0.3"/>
    <row r="362" s="134" customFormat="1" x14ac:dyDescent="0.3"/>
    <row r="363" s="134" customFormat="1" x14ac:dyDescent="0.3"/>
    <row r="364" s="134" customFormat="1" x14ac:dyDescent="0.3"/>
    <row r="365" s="134" customFormat="1" x14ac:dyDescent="0.3"/>
    <row r="366" s="134" customFormat="1" x14ac:dyDescent="0.3"/>
    <row r="367" s="134" customFormat="1" x14ac:dyDescent="0.3"/>
    <row r="368" s="134" customFormat="1" x14ac:dyDescent="0.3"/>
    <row r="369" s="134" customFormat="1" x14ac:dyDescent="0.3"/>
    <row r="370" s="134" customFormat="1" x14ac:dyDescent="0.3"/>
    <row r="371" s="134" customFormat="1" x14ac:dyDescent="0.3"/>
    <row r="372" s="134" customFormat="1" x14ac:dyDescent="0.3"/>
    <row r="373" s="134" customFormat="1" x14ac:dyDescent="0.3"/>
    <row r="374" s="134" customFormat="1" x14ac:dyDescent="0.3"/>
    <row r="375" s="134" customFormat="1" x14ac:dyDescent="0.3"/>
    <row r="376" s="134" customFormat="1" x14ac:dyDescent="0.3"/>
    <row r="377" s="134" customFormat="1" x14ac:dyDescent="0.3"/>
    <row r="378" s="134" customFormat="1" x14ac:dyDescent="0.3"/>
    <row r="379" s="134" customFormat="1" x14ac:dyDescent="0.3"/>
    <row r="380" s="134" customFormat="1" x14ac:dyDescent="0.3"/>
    <row r="381" s="134" customFormat="1" x14ac:dyDescent="0.3"/>
    <row r="382" s="134" customFormat="1" x14ac:dyDescent="0.3"/>
    <row r="383" s="134" customFormat="1" x14ac:dyDescent="0.3"/>
    <row r="384" s="134" customFormat="1" x14ac:dyDescent="0.3"/>
    <row r="385" s="134" customFormat="1" x14ac:dyDescent="0.3"/>
    <row r="386" s="134" customFormat="1" x14ac:dyDescent="0.3"/>
    <row r="387" s="134" customFormat="1" x14ac:dyDescent="0.3"/>
    <row r="388" s="134" customFormat="1" x14ac:dyDescent="0.3"/>
    <row r="389" s="134" customFormat="1" x14ac:dyDescent="0.3"/>
    <row r="390" s="134" customFormat="1" x14ac:dyDescent="0.3"/>
    <row r="391" s="134" customFormat="1" x14ac:dyDescent="0.3"/>
    <row r="392" s="134" customFormat="1" x14ac:dyDescent="0.3"/>
    <row r="393" s="134" customFormat="1" x14ac:dyDescent="0.3"/>
    <row r="394" s="134" customFormat="1" x14ac:dyDescent="0.3"/>
    <row r="395" s="134" customFormat="1" x14ac:dyDescent="0.3"/>
    <row r="396" s="134" customFormat="1" x14ac:dyDescent="0.3"/>
    <row r="397" s="134" customFormat="1" x14ac:dyDescent="0.3"/>
    <row r="398" s="134" customFormat="1" x14ac:dyDescent="0.3"/>
    <row r="399" s="134" customFormat="1" x14ac:dyDescent="0.3"/>
    <row r="400" s="134" customFormat="1" x14ac:dyDescent="0.3"/>
    <row r="401" s="134" customFormat="1" x14ac:dyDescent="0.3"/>
    <row r="402" s="134" customFormat="1" x14ac:dyDescent="0.3"/>
    <row r="403" s="134" customFormat="1" x14ac:dyDescent="0.3"/>
    <row r="404" s="134" customFormat="1" x14ac:dyDescent="0.3"/>
    <row r="405" s="134" customFormat="1" x14ac:dyDescent="0.3"/>
    <row r="406" s="134" customFormat="1" x14ac:dyDescent="0.3"/>
    <row r="407" s="134" customFormat="1" x14ac:dyDescent="0.3"/>
    <row r="408" s="134" customFormat="1" x14ac:dyDescent="0.3"/>
    <row r="409" s="134" customFormat="1" x14ac:dyDescent="0.3"/>
    <row r="410" s="134" customFormat="1" x14ac:dyDescent="0.3"/>
    <row r="411" s="134" customFormat="1" x14ac:dyDescent="0.3"/>
    <row r="412" s="134" customFormat="1" x14ac:dyDescent="0.3"/>
    <row r="413" s="134" customFormat="1" x14ac:dyDescent="0.3"/>
    <row r="414" s="134" customFormat="1" x14ac:dyDescent="0.3"/>
    <row r="415" s="134" customFormat="1" x14ac:dyDescent="0.3"/>
    <row r="416" s="134" customFormat="1" x14ac:dyDescent="0.3"/>
    <row r="417" s="134" customFormat="1" x14ac:dyDescent="0.3"/>
    <row r="418" s="134" customFormat="1" x14ac:dyDescent="0.3"/>
    <row r="419" s="134" customFormat="1" x14ac:dyDescent="0.3"/>
    <row r="420" s="134" customFormat="1" x14ac:dyDescent="0.3"/>
    <row r="421" s="134" customFormat="1" x14ac:dyDescent="0.3"/>
    <row r="422" s="134" customFormat="1" x14ac:dyDescent="0.3"/>
    <row r="423" s="134" customFormat="1" x14ac:dyDescent="0.3"/>
    <row r="424" s="134" customFormat="1" x14ac:dyDescent="0.3"/>
    <row r="425" s="134" customFormat="1" x14ac:dyDescent="0.3"/>
    <row r="426" s="134" customFormat="1" x14ac:dyDescent="0.3"/>
    <row r="427" s="134" customFormat="1" x14ac:dyDescent="0.3"/>
    <row r="428" s="134" customFormat="1" x14ac:dyDescent="0.3"/>
    <row r="429" s="134" customFormat="1" x14ac:dyDescent="0.3"/>
    <row r="430" s="134" customFormat="1" x14ac:dyDescent="0.3"/>
    <row r="431" s="134" customFormat="1" x14ac:dyDescent="0.3"/>
    <row r="432" s="134" customFormat="1" x14ac:dyDescent="0.3"/>
    <row r="433" s="134" customFormat="1" x14ac:dyDescent="0.3"/>
    <row r="434" s="134" customFormat="1" x14ac:dyDescent="0.3"/>
    <row r="435" s="134" customFormat="1" x14ac:dyDescent="0.3"/>
    <row r="436" s="134" customFormat="1" x14ac:dyDescent="0.3"/>
    <row r="437" s="134" customFormat="1" x14ac:dyDescent="0.3"/>
    <row r="438" s="134" customFormat="1" x14ac:dyDescent="0.3"/>
    <row r="439" s="134" customFormat="1" x14ac:dyDescent="0.3"/>
    <row r="440" s="134" customFormat="1" x14ac:dyDescent="0.3"/>
    <row r="441" s="134" customFormat="1" x14ac:dyDescent="0.3"/>
    <row r="442" s="134" customFormat="1" x14ac:dyDescent="0.3"/>
    <row r="443" s="134" customFormat="1" x14ac:dyDescent="0.3"/>
    <row r="444" s="134" customFormat="1" x14ac:dyDescent="0.3"/>
    <row r="445" s="134" customFormat="1" x14ac:dyDescent="0.3"/>
    <row r="446" s="134" customFormat="1" x14ac:dyDescent="0.3"/>
    <row r="447" s="134" customFormat="1" x14ac:dyDescent="0.3"/>
    <row r="448" s="134" customFormat="1" x14ac:dyDescent="0.3"/>
    <row r="449" s="134" customFormat="1" x14ac:dyDescent="0.3"/>
    <row r="450" s="134" customFormat="1" x14ac:dyDescent="0.3"/>
    <row r="451" s="134" customFormat="1" x14ac:dyDescent="0.3"/>
    <row r="452" s="134" customFormat="1" x14ac:dyDescent="0.3"/>
    <row r="453" s="134" customFormat="1" x14ac:dyDescent="0.3"/>
    <row r="454" s="134" customFormat="1" x14ac:dyDescent="0.3"/>
    <row r="455" s="134" customFormat="1" x14ac:dyDescent="0.3"/>
    <row r="456" s="134" customFormat="1" x14ac:dyDescent="0.3"/>
    <row r="457" s="134" customFormat="1" x14ac:dyDescent="0.3"/>
    <row r="458" s="134" customFormat="1" x14ac:dyDescent="0.3"/>
    <row r="459" s="134" customFormat="1" x14ac:dyDescent="0.3"/>
    <row r="460" s="134" customFormat="1" x14ac:dyDescent="0.3"/>
    <row r="461" s="134" customFormat="1" x14ac:dyDescent="0.3"/>
    <row r="462" s="134" customFormat="1" x14ac:dyDescent="0.3"/>
    <row r="463" s="134" customFormat="1" x14ac:dyDescent="0.3"/>
    <row r="464" s="134" customFormat="1" x14ac:dyDescent="0.3"/>
    <row r="465" s="134" customFormat="1" x14ac:dyDescent="0.3"/>
    <row r="466" s="134" customFormat="1" x14ac:dyDescent="0.3"/>
    <row r="467" s="134" customFormat="1" x14ac:dyDescent="0.3"/>
    <row r="468" s="134" customFormat="1" x14ac:dyDescent="0.3"/>
    <row r="469" s="134" customFormat="1" x14ac:dyDescent="0.3"/>
    <row r="470" s="134" customFormat="1" x14ac:dyDescent="0.3"/>
    <row r="471" s="134" customFormat="1" x14ac:dyDescent="0.3"/>
    <row r="472" s="134" customFormat="1" x14ac:dyDescent="0.3"/>
    <row r="473" s="134" customFormat="1" x14ac:dyDescent="0.3"/>
    <row r="474" s="134" customFormat="1" x14ac:dyDescent="0.3"/>
    <row r="475" s="134" customFormat="1" x14ac:dyDescent="0.3"/>
    <row r="476" s="134" customFormat="1" x14ac:dyDescent="0.3"/>
    <row r="477" s="134" customFormat="1" x14ac:dyDescent="0.3"/>
    <row r="478" s="134" customFormat="1" x14ac:dyDescent="0.3"/>
    <row r="479" s="134" customFormat="1" x14ac:dyDescent="0.3"/>
    <row r="480" s="134" customFormat="1" x14ac:dyDescent="0.3"/>
    <row r="481" s="134" customFormat="1" x14ac:dyDescent="0.3"/>
    <row r="482" s="134" customFormat="1" x14ac:dyDescent="0.3"/>
    <row r="483" s="134" customFormat="1" x14ac:dyDescent="0.3"/>
    <row r="484" s="134" customFormat="1" x14ac:dyDescent="0.3"/>
    <row r="485" s="134" customFormat="1" x14ac:dyDescent="0.3"/>
    <row r="486" s="134" customFormat="1" x14ac:dyDescent="0.3"/>
    <row r="487" s="134" customFormat="1" x14ac:dyDescent="0.3"/>
    <row r="488" s="134" customFormat="1" x14ac:dyDescent="0.3"/>
    <row r="489" s="134" customFormat="1" x14ac:dyDescent="0.3"/>
    <row r="490" s="134" customFormat="1" x14ac:dyDescent="0.3"/>
    <row r="491" s="134" customFormat="1" x14ac:dyDescent="0.3"/>
    <row r="492" s="134" customFormat="1" x14ac:dyDescent="0.3"/>
    <row r="493" s="134" customFormat="1" x14ac:dyDescent="0.3"/>
    <row r="494" s="134" customFormat="1" x14ac:dyDescent="0.3"/>
    <row r="495" s="134" customFormat="1" x14ac:dyDescent="0.3"/>
    <row r="496" s="134" customFormat="1" x14ac:dyDescent="0.3"/>
    <row r="497" s="134" customFormat="1" x14ac:dyDescent="0.3"/>
    <row r="498" s="134" customFormat="1" x14ac:dyDescent="0.3"/>
    <row r="499" s="134" customFormat="1" x14ac:dyDescent="0.3"/>
    <row r="500" s="134" customFormat="1" x14ac:dyDescent="0.3"/>
    <row r="501" s="134" customFormat="1" x14ac:dyDescent="0.3"/>
    <row r="502" s="134" customFormat="1" x14ac:dyDescent="0.3"/>
    <row r="503" s="134" customFormat="1" x14ac:dyDescent="0.3"/>
    <row r="504" s="134" customFormat="1" x14ac:dyDescent="0.3"/>
    <row r="505" s="134" customFormat="1" x14ac:dyDescent="0.3"/>
    <row r="506" s="134" customFormat="1" x14ac:dyDescent="0.3"/>
    <row r="507" s="134" customFormat="1" x14ac:dyDescent="0.3"/>
    <row r="508" s="134" customFormat="1" x14ac:dyDescent="0.3"/>
    <row r="509" s="134" customFormat="1" x14ac:dyDescent="0.3"/>
    <row r="510" s="134" customFormat="1" x14ac:dyDescent="0.3"/>
    <row r="511" s="134" customFormat="1" x14ac:dyDescent="0.3"/>
    <row r="512" s="134" customFormat="1" x14ac:dyDescent="0.3"/>
    <row r="513" s="134" customFormat="1" x14ac:dyDescent="0.3"/>
    <row r="514" s="134" customFormat="1" x14ac:dyDescent="0.3"/>
    <row r="515" s="134" customFormat="1" x14ac:dyDescent="0.3"/>
    <row r="516" s="134" customFormat="1" x14ac:dyDescent="0.3"/>
    <row r="517" s="134" customFormat="1" x14ac:dyDescent="0.3"/>
    <row r="518" s="134" customFormat="1" x14ac:dyDescent="0.3"/>
    <row r="519" s="134" customFormat="1" x14ac:dyDescent="0.3"/>
    <row r="520" s="134" customFormat="1" x14ac:dyDescent="0.3"/>
    <row r="521" s="134" customFormat="1" x14ac:dyDescent="0.3"/>
    <row r="522" s="134" customFormat="1" x14ac:dyDescent="0.3"/>
    <row r="523" s="134" customFormat="1" x14ac:dyDescent="0.3"/>
    <row r="524" s="134" customFormat="1" x14ac:dyDescent="0.3"/>
    <row r="525" s="134" customFormat="1" x14ac:dyDescent="0.3"/>
    <row r="526" s="134" customFormat="1" x14ac:dyDescent="0.3"/>
    <row r="527" s="134" customFormat="1" x14ac:dyDescent="0.3"/>
    <row r="528" s="134" customFormat="1" x14ac:dyDescent="0.3"/>
    <row r="529" s="134" customFormat="1" x14ac:dyDescent="0.3"/>
    <row r="530" s="134" customFormat="1" x14ac:dyDescent="0.3"/>
    <row r="531" s="134" customFormat="1" x14ac:dyDescent="0.3"/>
    <row r="532" s="134" customFormat="1" x14ac:dyDescent="0.3"/>
    <row r="533" s="134" customFormat="1" x14ac:dyDescent="0.3"/>
    <row r="534" s="134" customFormat="1" x14ac:dyDescent="0.3"/>
    <row r="535" s="134" customFormat="1" x14ac:dyDescent="0.3"/>
    <row r="536" s="134" customFormat="1" x14ac:dyDescent="0.3"/>
    <row r="537" s="134" customFormat="1" x14ac:dyDescent="0.3"/>
    <row r="538" s="134" customFormat="1" x14ac:dyDescent="0.3"/>
    <row r="539" s="134" customFormat="1" x14ac:dyDescent="0.3"/>
    <row r="540" s="134" customFormat="1" x14ac:dyDescent="0.3"/>
    <row r="541" s="134" customFormat="1" x14ac:dyDescent="0.3"/>
    <row r="542" s="134" customFormat="1" x14ac:dyDescent="0.3"/>
    <row r="543" s="134" customFormat="1" x14ac:dyDescent="0.3"/>
    <row r="544" s="134" customFormat="1" x14ac:dyDescent="0.3"/>
    <row r="545" s="134" customFormat="1" x14ac:dyDescent="0.3"/>
    <row r="546" s="134" customFormat="1" x14ac:dyDescent="0.3"/>
    <row r="547" s="134" customFormat="1" x14ac:dyDescent="0.3"/>
    <row r="548" s="134" customFormat="1" x14ac:dyDescent="0.3"/>
    <row r="549" s="134" customFormat="1" x14ac:dyDescent="0.3"/>
    <row r="550" s="134" customFormat="1" x14ac:dyDescent="0.3"/>
    <row r="551" s="134" customFormat="1" x14ac:dyDescent="0.3"/>
    <row r="552" s="134" customFormat="1" x14ac:dyDescent="0.3"/>
    <row r="553" s="134" customFormat="1" x14ac:dyDescent="0.3"/>
    <row r="554" s="134" customFormat="1" x14ac:dyDescent="0.3"/>
    <row r="555" s="134" customFormat="1" x14ac:dyDescent="0.3"/>
    <row r="556" s="134" customFormat="1" x14ac:dyDescent="0.3"/>
    <row r="557" s="134" customFormat="1" x14ac:dyDescent="0.3"/>
    <row r="558" s="134" customFormat="1" x14ac:dyDescent="0.3"/>
    <row r="559" s="134" customFormat="1" x14ac:dyDescent="0.3"/>
    <row r="560" s="134" customFormat="1" x14ac:dyDescent="0.3"/>
    <row r="561" s="134" customFormat="1" x14ac:dyDescent="0.3"/>
    <row r="562" s="134" customFormat="1" x14ac:dyDescent="0.3"/>
    <row r="563" s="134" customFormat="1" x14ac:dyDescent="0.3"/>
    <row r="564" s="134" customFormat="1" x14ac:dyDescent="0.3"/>
    <row r="565" s="134" customFormat="1" x14ac:dyDescent="0.3"/>
    <row r="566" s="134" customFormat="1" x14ac:dyDescent="0.3"/>
    <row r="567" s="134" customFormat="1" x14ac:dyDescent="0.3"/>
    <row r="568" s="134" customFormat="1" x14ac:dyDescent="0.3"/>
    <row r="569" s="134" customFormat="1" x14ac:dyDescent="0.3"/>
    <row r="570" s="134" customFormat="1" x14ac:dyDescent="0.3"/>
    <row r="571" s="134" customFormat="1" x14ac:dyDescent="0.3"/>
    <row r="572" s="134" customFormat="1" x14ac:dyDescent="0.3"/>
    <row r="573" s="134" customFormat="1" x14ac:dyDescent="0.3"/>
    <row r="574" s="134" customFormat="1" x14ac:dyDescent="0.3"/>
    <row r="575" s="134" customFormat="1" x14ac:dyDescent="0.3"/>
    <row r="576" s="134" customFormat="1" x14ac:dyDescent="0.3"/>
    <row r="577" s="134" customFormat="1" x14ac:dyDescent="0.3"/>
    <row r="578" s="134" customFormat="1" x14ac:dyDescent="0.3"/>
    <row r="579" s="134" customFormat="1" x14ac:dyDescent="0.3"/>
    <row r="580" s="134" customFormat="1" x14ac:dyDescent="0.3"/>
    <row r="581" s="134" customFormat="1" x14ac:dyDescent="0.3"/>
    <row r="582" s="134" customFormat="1" x14ac:dyDescent="0.3"/>
    <row r="583" s="134" customFormat="1" x14ac:dyDescent="0.3"/>
    <row r="584" s="134" customFormat="1" x14ac:dyDescent="0.3"/>
    <row r="585" s="134" customFormat="1" x14ac:dyDescent="0.3"/>
    <row r="586" s="134" customFormat="1" x14ac:dyDescent="0.3"/>
    <row r="587" s="134" customFormat="1" x14ac:dyDescent="0.3"/>
    <row r="588" s="134" customFormat="1" x14ac:dyDescent="0.3"/>
    <row r="589" s="134" customFormat="1" x14ac:dyDescent="0.3"/>
    <row r="590" s="134" customFormat="1" x14ac:dyDescent="0.3"/>
    <row r="591" s="134" customFormat="1" x14ac:dyDescent="0.3"/>
    <row r="592" s="134" customFormat="1" x14ac:dyDescent="0.3"/>
    <row r="593" s="134" customFormat="1" x14ac:dyDescent="0.3"/>
    <row r="594" s="134" customFormat="1" x14ac:dyDescent="0.3"/>
    <row r="595" s="134" customFormat="1" x14ac:dyDescent="0.3"/>
    <row r="596" s="134" customFormat="1" x14ac:dyDescent="0.3"/>
    <row r="597" s="134" customFormat="1" x14ac:dyDescent="0.3"/>
    <row r="598" s="134" customFormat="1" x14ac:dyDescent="0.3"/>
    <row r="599" s="134" customFormat="1" x14ac:dyDescent="0.3"/>
    <row r="600" s="134" customFormat="1" x14ac:dyDescent="0.3"/>
    <row r="601" s="134" customFormat="1" x14ac:dyDescent="0.3"/>
    <row r="602" s="134" customFormat="1" x14ac:dyDescent="0.3"/>
    <row r="603" s="134" customFormat="1" x14ac:dyDescent="0.3"/>
    <row r="604" s="134" customFormat="1" x14ac:dyDescent="0.3"/>
    <row r="605" s="134" customFormat="1" x14ac:dyDescent="0.3"/>
    <row r="606" s="134" customFormat="1" x14ac:dyDescent="0.3"/>
    <row r="607" s="134" customFormat="1" x14ac:dyDescent="0.3"/>
    <row r="608" s="134" customFormat="1" x14ac:dyDescent="0.3"/>
    <row r="609" s="134" customFormat="1" x14ac:dyDescent="0.3"/>
    <row r="610" s="134" customFormat="1" x14ac:dyDescent="0.3"/>
    <row r="611" s="134" customFormat="1" x14ac:dyDescent="0.3"/>
    <row r="612" s="134" customFormat="1" x14ac:dyDescent="0.3"/>
    <row r="613" s="134" customFormat="1" x14ac:dyDescent="0.3"/>
    <row r="614" s="134" customFormat="1" x14ac:dyDescent="0.3"/>
    <row r="615" s="134" customFormat="1" x14ac:dyDescent="0.3"/>
    <row r="616" s="134" customFormat="1" x14ac:dyDescent="0.3"/>
    <row r="617" s="134" customFormat="1" x14ac:dyDescent="0.3"/>
    <row r="618" s="134" customFormat="1" x14ac:dyDescent="0.3"/>
    <row r="619" s="134" customFormat="1" x14ac:dyDescent="0.3"/>
    <row r="620" s="134" customFormat="1" x14ac:dyDescent="0.3"/>
    <row r="621" s="134" customFormat="1" x14ac:dyDescent="0.3"/>
    <row r="622" s="134" customFormat="1" x14ac:dyDescent="0.3"/>
    <row r="623" s="134" customFormat="1" x14ac:dyDescent="0.3"/>
    <row r="624" s="134" customFormat="1" x14ac:dyDescent="0.3"/>
    <row r="625" s="134" customFormat="1" x14ac:dyDescent="0.3"/>
    <row r="626" s="134" customFormat="1" x14ac:dyDescent="0.3"/>
    <row r="627" s="134" customFormat="1" x14ac:dyDescent="0.3"/>
    <row r="628" s="134" customFormat="1" x14ac:dyDescent="0.3"/>
    <row r="629" s="134" customFormat="1" x14ac:dyDescent="0.3"/>
    <row r="630" s="134" customFormat="1" x14ac:dyDescent="0.3"/>
    <row r="631" s="134" customFormat="1" x14ac:dyDescent="0.3"/>
    <row r="632" s="134" customFormat="1" x14ac:dyDescent="0.3"/>
    <row r="633" s="134" customFormat="1" x14ac:dyDescent="0.3"/>
    <row r="634" s="134" customFormat="1" x14ac:dyDescent="0.3"/>
    <row r="635" s="134" customFormat="1" x14ac:dyDescent="0.3"/>
    <row r="636" s="134" customFormat="1" x14ac:dyDescent="0.3"/>
    <row r="637" s="134" customFormat="1" x14ac:dyDescent="0.3"/>
    <row r="638" s="134" customFormat="1" x14ac:dyDescent="0.3"/>
    <row r="639" s="134" customFormat="1" x14ac:dyDescent="0.3"/>
    <row r="640" s="134" customFormat="1" x14ac:dyDescent="0.3"/>
    <row r="641" s="134" customFormat="1" x14ac:dyDescent="0.3"/>
    <row r="642" s="134" customFormat="1" x14ac:dyDescent="0.3"/>
    <row r="643" s="134" customFormat="1" x14ac:dyDescent="0.3"/>
    <row r="644" s="134" customFormat="1" x14ac:dyDescent="0.3"/>
    <row r="645" s="134" customFormat="1" x14ac:dyDescent="0.3"/>
    <row r="646" s="134" customFormat="1" x14ac:dyDescent="0.3"/>
    <row r="647" s="134" customFormat="1" x14ac:dyDescent="0.3"/>
    <row r="648" s="134" customFormat="1" x14ac:dyDescent="0.3"/>
    <row r="649" s="134" customFormat="1" x14ac:dyDescent="0.3"/>
    <row r="650" s="134" customFormat="1" x14ac:dyDescent="0.3"/>
    <row r="651" s="134" customFormat="1" x14ac:dyDescent="0.3"/>
    <row r="652" s="134" customFormat="1" x14ac:dyDescent="0.3"/>
    <row r="653" s="134" customFormat="1" x14ac:dyDescent="0.3"/>
    <row r="654" s="134" customFormat="1" x14ac:dyDescent="0.3"/>
    <row r="655" s="134" customFormat="1" x14ac:dyDescent="0.3"/>
    <row r="656" s="134" customFormat="1" x14ac:dyDescent="0.3"/>
    <row r="657" s="134" customFormat="1" x14ac:dyDescent="0.3"/>
    <row r="658" s="134" customFormat="1" x14ac:dyDescent="0.3"/>
    <row r="659" s="134" customFormat="1" x14ac:dyDescent="0.3"/>
    <row r="660" s="134" customFormat="1" x14ac:dyDescent="0.3"/>
    <row r="661" s="134" customFormat="1" x14ac:dyDescent="0.3"/>
    <row r="662" s="134" customFormat="1" x14ac:dyDescent="0.3"/>
    <row r="663" s="134" customFormat="1" x14ac:dyDescent="0.3"/>
    <row r="664" s="134" customFormat="1" x14ac:dyDescent="0.3"/>
    <row r="665" s="134" customFormat="1" x14ac:dyDescent="0.3"/>
    <row r="666" s="134" customFormat="1" x14ac:dyDescent="0.3"/>
    <row r="667" s="134" customFormat="1" x14ac:dyDescent="0.3"/>
    <row r="668" s="134" customFormat="1" x14ac:dyDescent="0.3"/>
    <row r="669" s="134" customFormat="1" x14ac:dyDescent="0.3"/>
    <row r="670" s="134" customFormat="1" x14ac:dyDescent="0.3"/>
    <row r="671" s="134" customFormat="1" x14ac:dyDescent="0.3"/>
    <row r="672" s="134" customFormat="1" x14ac:dyDescent="0.3"/>
    <row r="673" s="134" customFormat="1" x14ac:dyDescent="0.3"/>
    <row r="674" s="134" customFormat="1" x14ac:dyDescent="0.3"/>
    <row r="675" s="134" customFormat="1" x14ac:dyDescent="0.3"/>
    <row r="676" s="134" customFormat="1" x14ac:dyDescent="0.3"/>
    <row r="677" s="134" customFormat="1" x14ac:dyDescent="0.3"/>
    <row r="678" s="134" customFormat="1" x14ac:dyDescent="0.3"/>
    <row r="679" s="134" customFormat="1" x14ac:dyDescent="0.3"/>
    <row r="680" s="134" customFormat="1" x14ac:dyDescent="0.3"/>
    <row r="681" s="134" customFormat="1" x14ac:dyDescent="0.3"/>
    <row r="682" s="134" customFormat="1" x14ac:dyDescent="0.3"/>
    <row r="683" s="134" customFormat="1" x14ac:dyDescent="0.3"/>
    <row r="684" s="134" customFormat="1" x14ac:dyDescent="0.3"/>
    <row r="685" s="134" customFormat="1" x14ac:dyDescent="0.3"/>
    <row r="686" s="134" customFormat="1" x14ac:dyDescent="0.3"/>
    <row r="687" s="134" customFormat="1" x14ac:dyDescent="0.3"/>
    <row r="688" s="134" customFormat="1" x14ac:dyDescent="0.3"/>
    <row r="689" s="134" customFormat="1" x14ac:dyDescent="0.3"/>
    <row r="690" s="134" customFormat="1" x14ac:dyDescent="0.3"/>
    <row r="691" s="134" customFormat="1" x14ac:dyDescent="0.3"/>
    <row r="692" s="134" customFormat="1" x14ac:dyDescent="0.3"/>
    <row r="693" s="134" customFormat="1" x14ac:dyDescent="0.3"/>
    <row r="694" s="134" customFormat="1" x14ac:dyDescent="0.3"/>
    <row r="695" s="134" customFormat="1" x14ac:dyDescent="0.3"/>
    <row r="696" s="134" customFormat="1" x14ac:dyDescent="0.3"/>
    <row r="697" s="134" customFormat="1" x14ac:dyDescent="0.3"/>
    <row r="698" s="134" customFormat="1" x14ac:dyDescent="0.3"/>
    <row r="699" s="134" customFormat="1" x14ac:dyDescent="0.3"/>
    <row r="700" s="134" customFormat="1" x14ac:dyDescent="0.3"/>
    <row r="701" s="134" customFormat="1" x14ac:dyDescent="0.3"/>
    <row r="702" s="134" customFormat="1" x14ac:dyDescent="0.3"/>
    <row r="703" s="134" customFormat="1" x14ac:dyDescent="0.3"/>
    <row r="704" s="134" customFormat="1" x14ac:dyDescent="0.3"/>
    <row r="705" s="134" customFormat="1" x14ac:dyDescent="0.3"/>
    <row r="706" s="134" customFormat="1" x14ac:dyDescent="0.3"/>
    <row r="707" s="134" customFormat="1" x14ac:dyDescent="0.3"/>
    <row r="708" s="134" customFormat="1" x14ac:dyDescent="0.3"/>
    <row r="709" s="134" customFormat="1" x14ac:dyDescent="0.3"/>
    <row r="710" s="134" customFormat="1" x14ac:dyDescent="0.3"/>
    <row r="711" s="134" customFormat="1" x14ac:dyDescent="0.3"/>
    <row r="712" s="134" customFormat="1" x14ac:dyDescent="0.3"/>
    <row r="713" s="134" customFormat="1" x14ac:dyDescent="0.3"/>
    <row r="714" s="134" customFormat="1" x14ac:dyDescent="0.3"/>
    <row r="715" s="134" customFormat="1" x14ac:dyDescent="0.3"/>
    <row r="716" s="134" customFormat="1" x14ac:dyDescent="0.3"/>
    <row r="717" s="134" customFormat="1" x14ac:dyDescent="0.3"/>
    <row r="718" s="134" customFormat="1" x14ac:dyDescent="0.3"/>
    <row r="719" s="134" customFormat="1" x14ac:dyDescent="0.3"/>
    <row r="720" s="134" customFormat="1" x14ac:dyDescent="0.3"/>
    <row r="721" s="134" customFormat="1" x14ac:dyDescent="0.3"/>
    <row r="722" s="134" customFormat="1" x14ac:dyDescent="0.3"/>
    <row r="723" s="134" customFormat="1" x14ac:dyDescent="0.3"/>
    <row r="724" s="134" customFormat="1" x14ac:dyDescent="0.3"/>
    <row r="725" s="134" customFormat="1" x14ac:dyDescent="0.3"/>
    <row r="726" s="134" customFormat="1" x14ac:dyDescent="0.3"/>
    <row r="727" s="134" customFormat="1" x14ac:dyDescent="0.3"/>
    <row r="728" s="134" customFormat="1" x14ac:dyDescent="0.3"/>
    <row r="729" s="134" customFormat="1" x14ac:dyDescent="0.3"/>
    <row r="730" s="134" customFormat="1" x14ac:dyDescent="0.3"/>
    <row r="731" s="134" customFormat="1" x14ac:dyDescent="0.3"/>
    <row r="732" s="134" customFormat="1" x14ac:dyDescent="0.3"/>
    <row r="733" s="134" customFormat="1" x14ac:dyDescent="0.3"/>
    <row r="734" s="134" customFormat="1" x14ac:dyDescent="0.3"/>
    <row r="735" s="134" customFormat="1" x14ac:dyDescent="0.3"/>
  </sheetData>
  <mergeCells count="1">
    <mergeCell ref="B2:D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IX260"/>
  <sheetViews>
    <sheetView topLeftCell="A22" zoomScale="90" zoomScaleNormal="90" workbookViewId="0">
      <selection activeCell="AU66" sqref="AU66"/>
    </sheetView>
  </sheetViews>
  <sheetFormatPr baseColWidth="10" defaultColWidth="11.42578125" defaultRowHeight="15.75" x14ac:dyDescent="0.25"/>
  <cols>
    <col min="1" max="1" width="11.42578125" style="96"/>
    <col min="2" max="2" width="20" style="96" customWidth="1"/>
    <col min="3" max="3" width="30.85546875" style="96" hidden="1" customWidth="1"/>
    <col min="4" max="4" width="115" style="126" customWidth="1"/>
    <col min="5" max="5" width="13.140625" style="130" customWidth="1"/>
    <col min="6" max="10" width="11.42578125" style="96"/>
    <col min="11" max="258" width="11.42578125" style="20"/>
    <col min="259" max="16384" width="11.42578125" style="96"/>
  </cols>
  <sheetData>
    <row r="1" spans="1:10" s="20" customFormat="1" x14ac:dyDescent="0.25">
      <c r="D1" s="120"/>
      <c r="E1" s="128"/>
    </row>
    <row r="2" spans="1:10" x14ac:dyDescent="0.25">
      <c r="A2" s="20"/>
      <c r="B2" s="424" t="s">
        <v>336</v>
      </c>
      <c r="C2" s="424"/>
      <c r="D2" s="424"/>
      <c r="E2" s="424"/>
      <c r="F2" s="20"/>
      <c r="G2" s="20"/>
      <c r="H2" s="20"/>
      <c r="I2" s="20"/>
      <c r="J2" s="20"/>
    </row>
    <row r="3" spans="1:10" x14ac:dyDescent="0.25">
      <c r="A3" s="20"/>
      <c r="B3" s="97"/>
      <c r="C3" s="97"/>
      <c r="D3" s="121"/>
      <c r="E3" s="128"/>
      <c r="F3" s="20"/>
      <c r="G3" s="20"/>
      <c r="H3" s="20"/>
      <c r="I3" s="20"/>
      <c r="J3" s="20"/>
    </row>
    <row r="4" spans="1:10" ht="31.5" x14ac:dyDescent="0.25">
      <c r="A4" s="20"/>
      <c r="B4" s="98"/>
      <c r="C4" s="99" t="s">
        <v>337</v>
      </c>
      <c r="D4" s="99" t="s">
        <v>338</v>
      </c>
      <c r="E4" s="128"/>
      <c r="F4" s="20"/>
      <c r="G4" s="20"/>
      <c r="H4" s="20"/>
      <c r="I4" s="20"/>
      <c r="J4" s="20"/>
    </row>
    <row r="5" spans="1:10" ht="27" customHeight="1" x14ac:dyDescent="0.25">
      <c r="A5" s="100" t="s">
        <v>339</v>
      </c>
      <c r="B5" s="101" t="s">
        <v>340</v>
      </c>
      <c r="C5" s="102" t="s">
        <v>341</v>
      </c>
      <c r="D5" s="103" t="s">
        <v>342</v>
      </c>
      <c r="E5" s="129">
        <v>0.2</v>
      </c>
      <c r="F5" s="20"/>
      <c r="G5" s="20"/>
      <c r="H5" s="20"/>
      <c r="I5" s="20"/>
      <c r="J5" s="20"/>
    </row>
    <row r="6" spans="1:10" ht="30" x14ac:dyDescent="0.25">
      <c r="A6" s="100" t="s">
        <v>343</v>
      </c>
      <c r="B6" s="104" t="s">
        <v>343</v>
      </c>
      <c r="C6" s="105" t="s">
        <v>344</v>
      </c>
      <c r="D6" s="106" t="s">
        <v>345</v>
      </c>
      <c r="E6" s="129">
        <v>0.4</v>
      </c>
      <c r="F6" s="20"/>
      <c r="G6" s="20"/>
      <c r="H6" s="20"/>
      <c r="I6" s="20"/>
      <c r="J6" s="20"/>
    </row>
    <row r="7" spans="1:10" x14ac:dyDescent="0.25">
      <c r="A7" s="100" t="s">
        <v>346</v>
      </c>
      <c r="B7" s="107" t="s">
        <v>347</v>
      </c>
      <c r="C7" s="105" t="s">
        <v>348</v>
      </c>
      <c r="D7" s="106" t="s">
        <v>349</v>
      </c>
      <c r="E7" s="129">
        <v>0.6</v>
      </c>
      <c r="F7" s="20"/>
      <c r="G7" s="20"/>
      <c r="H7" s="20"/>
      <c r="I7" s="20"/>
      <c r="J7" s="20"/>
    </row>
    <row r="8" spans="1:10" x14ac:dyDescent="0.25">
      <c r="A8" s="100" t="s">
        <v>350</v>
      </c>
      <c r="B8" s="108" t="s">
        <v>351</v>
      </c>
      <c r="C8" s="105" t="s">
        <v>352</v>
      </c>
      <c r="D8" s="106" t="s">
        <v>353</v>
      </c>
      <c r="E8" s="129">
        <v>0.8</v>
      </c>
      <c r="F8" s="20"/>
      <c r="G8" s="20"/>
      <c r="H8" s="20"/>
      <c r="I8" s="20"/>
      <c r="J8" s="20"/>
    </row>
    <row r="9" spans="1:10" x14ac:dyDescent="0.25">
      <c r="A9" s="100" t="s">
        <v>354</v>
      </c>
      <c r="B9" s="109" t="s">
        <v>355</v>
      </c>
      <c r="C9" s="105" t="s">
        <v>356</v>
      </c>
      <c r="D9" s="106" t="s">
        <v>357</v>
      </c>
      <c r="E9" s="129">
        <v>1</v>
      </c>
      <c r="F9" s="20"/>
      <c r="G9" s="20"/>
      <c r="H9" s="20"/>
      <c r="I9" s="20"/>
      <c r="J9" s="20"/>
    </row>
    <row r="10" spans="1:10" x14ac:dyDescent="0.25">
      <c r="A10" s="100"/>
      <c r="B10" s="100"/>
      <c r="C10" s="110"/>
      <c r="D10" s="110"/>
      <c r="E10" s="128"/>
      <c r="F10" s="20"/>
      <c r="G10" s="20"/>
      <c r="H10" s="20"/>
      <c r="I10" s="20"/>
      <c r="J10" s="20"/>
    </row>
    <row r="11" spans="1:10" ht="31.5" x14ac:dyDescent="0.25">
      <c r="A11" s="100"/>
      <c r="B11" s="98"/>
      <c r="C11" s="99" t="s">
        <v>337</v>
      </c>
      <c r="D11" s="99" t="s">
        <v>358</v>
      </c>
      <c r="E11" s="128"/>
      <c r="F11" s="20"/>
      <c r="G11" s="20"/>
      <c r="H11" s="20"/>
      <c r="I11" s="20"/>
      <c r="J11" s="20"/>
    </row>
    <row r="12" spans="1:10" ht="17.25" customHeight="1" x14ac:dyDescent="0.25">
      <c r="A12" s="100"/>
      <c r="B12" s="101" t="s">
        <v>340</v>
      </c>
      <c r="C12" s="102" t="s">
        <v>341</v>
      </c>
      <c r="D12" s="111" t="s">
        <v>359</v>
      </c>
      <c r="E12" s="129">
        <v>0.2</v>
      </c>
      <c r="F12" s="20"/>
      <c r="G12" s="20"/>
      <c r="H12" s="20"/>
      <c r="I12" s="20"/>
      <c r="J12" s="20"/>
    </row>
    <row r="13" spans="1:10" x14ac:dyDescent="0.25">
      <c r="A13" s="100"/>
      <c r="B13" s="104" t="s">
        <v>343</v>
      </c>
      <c r="C13" s="105" t="s">
        <v>344</v>
      </c>
      <c r="D13" s="111" t="s">
        <v>360</v>
      </c>
      <c r="E13" s="129">
        <v>0.4</v>
      </c>
      <c r="F13" s="20"/>
      <c r="G13" s="20"/>
      <c r="H13" s="20"/>
      <c r="I13" s="20"/>
      <c r="J13" s="20"/>
    </row>
    <row r="14" spans="1:10" x14ac:dyDescent="0.25">
      <c r="A14" s="100"/>
      <c r="B14" s="107" t="s">
        <v>347</v>
      </c>
      <c r="C14" s="105" t="s">
        <v>348</v>
      </c>
      <c r="D14" s="111" t="s">
        <v>216</v>
      </c>
      <c r="E14" s="129">
        <v>0.6</v>
      </c>
      <c r="F14" s="20"/>
      <c r="G14" s="20"/>
      <c r="H14" s="20"/>
      <c r="I14" s="20"/>
      <c r="J14" s="20"/>
    </row>
    <row r="15" spans="1:10" x14ac:dyDescent="0.25">
      <c r="A15" s="100"/>
      <c r="B15" s="108" t="s">
        <v>351</v>
      </c>
      <c r="C15" s="105" t="s">
        <v>352</v>
      </c>
      <c r="D15" s="111" t="s">
        <v>361</v>
      </c>
      <c r="E15" s="129">
        <v>0.8</v>
      </c>
      <c r="F15" s="20"/>
      <c r="G15" s="20"/>
      <c r="H15" s="20"/>
      <c r="I15" s="20"/>
      <c r="J15" s="20"/>
    </row>
    <row r="16" spans="1:10" ht="20.25" customHeight="1" x14ac:dyDescent="0.25">
      <c r="A16" s="100"/>
      <c r="B16" s="109" t="s">
        <v>355</v>
      </c>
      <c r="C16" s="105" t="s">
        <v>356</v>
      </c>
      <c r="D16" s="111" t="s">
        <v>362</v>
      </c>
      <c r="E16" s="129">
        <v>1</v>
      </c>
      <c r="F16" s="20"/>
      <c r="G16" s="20"/>
      <c r="H16" s="20"/>
      <c r="I16" s="20"/>
      <c r="J16" s="20"/>
    </row>
    <row r="17" spans="1:10" x14ac:dyDescent="0.25">
      <c r="A17" s="100"/>
      <c r="B17" s="100"/>
      <c r="C17" s="110"/>
      <c r="D17" s="110"/>
      <c r="E17" s="128"/>
      <c r="F17" s="20"/>
      <c r="G17" s="20"/>
      <c r="H17" s="20"/>
      <c r="I17" s="20"/>
      <c r="J17" s="20"/>
    </row>
    <row r="18" spans="1:10" x14ac:dyDescent="0.25">
      <c r="A18" s="100"/>
      <c r="B18" s="112"/>
      <c r="C18" s="112"/>
      <c r="D18" s="122"/>
      <c r="E18" s="128"/>
      <c r="F18" s="20"/>
      <c r="G18" s="20"/>
      <c r="H18" s="20"/>
      <c r="I18" s="20"/>
      <c r="J18" s="20"/>
    </row>
    <row r="19" spans="1:10" ht="31.5" x14ac:dyDescent="0.25">
      <c r="A19" s="100"/>
      <c r="B19" s="98"/>
      <c r="C19" s="99" t="s">
        <v>337</v>
      </c>
      <c r="D19" s="99" t="s">
        <v>201</v>
      </c>
      <c r="E19" s="128"/>
      <c r="F19" s="20"/>
      <c r="G19" s="20"/>
      <c r="H19" s="20"/>
      <c r="I19" s="20"/>
      <c r="J19" s="20"/>
    </row>
    <row r="20" spans="1:10" ht="26.25" customHeight="1" x14ac:dyDescent="0.25">
      <c r="A20" s="100"/>
      <c r="B20" s="101" t="s">
        <v>340</v>
      </c>
      <c r="C20" s="102" t="s">
        <v>341</v>
      </c>
      <c r="D20" s="111" t="s">
        <v>363</v>
      </c>
      <c r="E20" s="129">
        <v>0.2</v>
      </c>
      <c r="F20" s="20"/>
      <c r="G20" s="20"/>
      <c r="H20" s="20"/>
      <c r="I20" s="20"/>
      <c r="J20" s="20"/>
    </row>
    <row r="21" spans="1:10" ht="26.25" customHeight="1" x14ac:dyDescent="0.25">
      <c r="A21" s="100"/>
      <c r="B21" s="104" t="s">
        <v>343</v>
      </c>
      <c r="C21" s="105" t="s">
        <v>344</v>
      </c>
      <c r="D21" s="111" t="s">
        <v>364</v>
      </c>
      <c r="E21" s="129">
        <v>0.4</v>
      </c>
      <c r="F21" s="20"/>
      <c r="G21" s="20"/>
      <c r="H21" s="20"/>
      <c r="I21" s="20"/>
      <c r="J21" s="20"/>
    </row>
    <row r="22" spans="1:10" ht="26.25" customHeight="1" x14ac:dyDescent="0.25">
      <c r="A22" s="100"/>
      <c r="B22" s="107" t="s">
        <v>347</v>
      </c>
      <c r="C22" s="105" t="s">
        <v>348</v>
      </c>
      <c r="D22" s="111" t="s">
        <v>205</v>
      </c>
      <c r="E22" s="129">
        <v>0.6</v>
      </c>
      <c r="F22" s="20"/>
      <c r="G22" s="20"/>
      <c r="H22" s="20"/>
      <c r="I22" s="20"/>
      <c r="J22" s="20"/>
    </row>
    <row r="23" spans="1:10" ht="26.25" customHeight="1" x14ac:dyDescent="0.25">
      <c r="A23" s="100"/>
      <c r="B23" s="108" t="s">
        <v>351</v>
      </c>
      <c r="C23" s="105" t="s">
        <v>352</v>
      </c>
      <c r="D23" s="111" t="s">
        <v>365</v>
      </c>
      <c r="E23" s="129">
        <v>0.8</v>
      </c>
      <c r="F23" s="20"/>
      <c r="G23" s="20"/>
      <c r="H23" s="20"/>
      <c r="I23" s="20"/>
      <c r="J23" s="20"/>
    </row>
    <row r="24" spans="1:10" ht="26.25" customHeight="1" x14ac:dyDescent="0.25">
      <c r="A24" s="100"/>
      <c r="B24" s="109" t="s">
        <v>355</v>
      </c>
      <c r="C24" s="105" t="s">
        <v>356</v>
      </c>
      <c r="D24" s="111" t="s">
        <v>366</v>
      </c>
      <c r="E24" s="129">
        <v>1</v>
      </c>
      <c r="F24" s="20"/>
      <c r="G24" s="20"/>
      <c r="H24" s="20"/>
      <c r="I24" s="20"/>
      <c r="J24" s="20"/>
    </row>
    <row r="25" spans="1:10" x14ac:dyDescent="0.25">
      <c r="A25" s="100"/>
      <c r="B25" s="112"/>
      <c r="C25" s="112"/>
      <c r="D25" s="122"/>
      <c r="E25" s="128"/>
      <c r="F25" s="20"/>
      <c r="G25" s="20"/>
      <c r="H25" s="20"/>
      <c r="I25" s="20"/>
      <c r="J25" s="20"/>
    </row>
    <row r="26" spans="1:10" x14ac:dyDescent="0.25">
      <c r="A26" s="100"/>
      <c r="B26" s="112"/>
      <c r="C26" s="112"/>
      <c r="D26" s="122"/>
      <c r="E26" s="128"/>
      <c r="F26" s="20"/>
      <c r="G26" s="20"/>
      <c r="H26" s="20"/>
      <c r="I26" s="20"/>
      <c r="J26" s="20"/>
    </row>
    <row r="27" spans="1:10" x14ac:dyDescent="0.25">
      <c r="A27" s="100"/>
      <c r="B27" s="112"/>
      <c r="C27" s="112"/>
      <c r="D27" s="122"/>
      <c r="E27" s="128"/>
      <c r="F27" s="20"/>
      <c r="G27" s="20"/>
      <c r="H27" s="20"/>
      <c r="I27" s="20"/>
      <c r="J27" s="20"/>
    </row>
    <row r="28" spans="1:10" x14ac:dyDescent="0.25">
      <c r="A28" s="100"/>
      <c r="B28" s="112"/>
      <c r="C28" s="112"/>
      <c r="D28" s="122"/>
      <c r="E28" s="128"/>
      <c r="F28" s="20"/>
      <c r="G28" s="20"/>
      <c r="H28" s="20"/>
      <c r="I28" s="20"/>
      <c r="J28" s="20"/>
    </row>
    <row r="29" spans="1:10" ht="31.5" x14ac:dyDescent="0.25">
      <c r="A29" s="100"/>
      <c r="B29" s="98"/>
      <c r="C29" s="99" t="s">
        <v>337</v>
      </c>
      <c r="D29" s="99" t="s">
        <v>367</v>
      </c>
      <c r="E29" s="128"/>
      <c r="F29" s="20"/>
      <c r="G29" s="20"/>
      <c r="H29" s="20"/>
      <c r="I29" s="20"/>
      <c r="J29" s="20"/>
    </row>
    <row r="30" spans="1:10" ht="24.75" customHeight="1" x14ac:dyDescent="0.25">
      <c r="A30" s="100"/>
      <c r="B30" s="101" t="s">
        <v>340</v>
      </c>
      <c r="C30" s="102" t="s">
        <v>341</v>
      </c>
      <c r="D30" s="111" t="s">
        <v>368</v>
      </c>
      <c r="E30" s="129">
        <v>0.2</v>
      </c>
      <c r="F30" s="20"/>
      <c r="G30" s="20"/>
      <c r="H30" s="20"/>
      <c r="I30" s="20"/>
      <c r="J30" s="20"/>
    </row>
    <row r="31" spans="1:10" ht="24.75" customHeight="1" x14ac:dyDescent="0.25">
      <c r="A31" s="100"/>
      <c r="B31" s="104" t="s">
        <v>343</v>
      </c>
      <c r="C31" s="105" t="s">
        <v>344</v>
      </c>
      <c r="D31" s="111" t="s">
        <v>369</v>
      </c>
      <c r="E31" s="129">
        <v>0.4</v>
      </c>
      <c r="F31" s="20"/>
      <c r="G31" s="20"/>
      <c r="H31" s="20"/>
      <c r="I31" s="20"/>
      <c r="J31" s="20"/>
    </row>
    <row r="32" spans="1:10" ht="24.75" customHeight="1" x14ac:dyDescent="0.25">
      <c r="A32" s="100"/>
      <c r="B32" s="107" t="s">
        <v>347</v>
      </c>
      <c r="C32" s="105" t="s">
        <v>348</v>
      </c>
      <c r="D32" s="111" t="s">
        <v>370</v>
      </c>
      <c r="E32" s="129">
        <v>0.6</v>
      </c>
      <c r="F32" s="20"/>
      <c r="G32" s="20"/>
      <c r="H32" s="20"/>
      <c r="I32" s="20"/>
      <c r="J32" s="20"/>
    </row>
    <row r="33" spans="1:10" ht="24.75" customHeight="1" x14ac:dyDescent="0.25">
      <c r="A33" s="100"/>
      <c r="B33" s="108" t="s">
        <v>351</v>
      </c>
      <c r="C33" s="105" t="s">
        <v>352</v>
      </c>
      <c r="D33" s="111" t="s">
        <v>371</v>
      </c>
      <c r="E33" s="129">
        <v>0.8</v>
      </c>
      <c r="F33" s="20"/>
      <c r="G33" s="20"/>
      <c r="H33" s="20"/>
      <c r="I33" s="20"/>
      <c r="J33" s="20"/>
    </row>
    <row r="34" spans="1:10" ht="24.75" customHeight="1" x14ac:dyDescent="0.25">
      <c r="A34" s="100"/>
      <c r="B34" s="109" t="s">
        <v>355</v>
      </c>
      <c r="C34" s="105" t="s">
        <v>356</v>
      </c>
      <c r="D34" s="111" t="s">
        <v>372</v>
      </c>
      <c r="E34" s="129">
        <v>1</v>
      </c>
      <c r="F34" s="20"/>
      <c r="G34" s="20"/>
      <c r="H34" s="20"/>
      <c r="I34" s="20"/>
      <c r="J34" s="20"/>
    </row>
    <row r="35" spans="1:10" x14ac:dyDescent="0.25">
      <c r="A35" s="100"/>
      <c r="B35" s="100"/>
      <c r="C35" s="100" t="s">
        <v>373</v>
      </c>
      <c r="D35" s="123" t="s">
        <v>374</v>
      </c>
      <c r="E35" s="128"/>
      <c r="F35" s="20"/>
      <c r="G35" s="20"/>
      <c r="H35" s="20"/>
      <c r="I35" s="20"/>
      <c r="J35" s="20"/>
    </row>
    <row r="36" spans="1:10" x14ac:dyDescent="0.25">
      <c r="A36" s="100"/>
      <c r="B36" s="100"/>
      <c r="C36" s="100"/>
      <c r="D36" s="123"/>
      <c r="E36" s="128"/>
      <c r="F36" s="20"/>
      <c r="G36" s="20"/>
      <c r="H36" s="20"/>
      <c r="I36" s="20"/>
      <c r="J36" s="20"/>
    </row>
    <row r="37" spans="1:10" x14ac:dyDescent="0.25">
      <c r="A37" s="100"/>
      <c r="B37" s="100"/>
      <c r="C37" s="100"/>
      <c r="D37" s="123"/>
      <c r="E37" s="128"/>
      <c r="F37" s="20"/>
      <c r="G37" s="20"/>
      <c r="H37" s="20"/>
      <c r="I37" s="20"/>
      <c r="J37" s="20"/>
    </row>
    <row r="38" spans="1:10" ht="31.5" x14ac:dyDescent="0.25">
      <c r="A38" s="100"/>
      <c r="B38" s="98"/>
      <c r="C38" s="99" t="s">
        <v>337</v>
      </c>
      <c r="D38" s="99" t="s">
        <v>375</v>
      </c>
      <c r="E38" s="128"/>
      <c r="F38" s="20"/>
      <c r="G38" s="20"/>
      <c r="H38" s="20"/>
      <c r="I38" s="20"/>
      <c r="J38" s="20"/>
    </row>
    <row r="39" spans="1:10" ht="30" x14ac:dyDescent="0.25">
      <c r="A39" s="100"/>
      <c r="B39" s="101" t="s">
        <v>340</v>
      </c>
      <c r="C39" s="102" t="s">
        <v>341</v>
      </c>
      <c r="D39" s="113" t="s">
        <v>376</v>
      </c>
      <c r="E39" s="129">
        <v>0.2</v>
      </c>
      <c r="F39" s="20"/>
      <c r="G39" s="20"/>
      <c r="H39" s="20"/>
      <c r="I39" s="20"/>
      <c r="J39" s="20"/>
    </row>
    <row r="40" spans="1:10" x14ac:dyDescent="0.25">
      <c r="A40" s="100"/>
      <c r="B40" s="104" t="s">
        <v>343</v>
      </c>
      <c r="C40" s="105" t="s">
        <v>344</v>
      </c>
      <c r="D40" s="113" t="s">
        <v>377</v>
      </c>
      <c r="E40" s="129">
        <v>0.4</v>
      </c>
      <c r="F40" s="20"/>
      <c r="G40" s="20"/>
      <c r="H40" s="20"/>
      <c r="I40" s="20"/>
      <c r="J40" s="20"/>
    </row>
    <row r="41" spans="1:10" x14ac:dyDescent="0.25">
      <c r="A41" s="100"/>
      <c r="B41" s="107" t="s">
        <v>347</v>
      </c>
      <c r="C41" s="105" t="s">
        <v>348</v>
      </c>
      <c r="D41" s="113" t="s">
        <v>378</v>
      </c>
      <c r="E41" s="129">
        <v>0.6</v>
      </c>
      <c r="F41" s="20"/>
      <c r="G41" s="20"/>
      <c r="H41" s="20"/>
      <c r="I41" s="20"/>
      <c r="J41" s="20"/>
    </row>
    <row r="42" spans="1:10" x14ac:dyDescent="0.25">
      <c r="A42" s="100"/>
      <c r="B42" s="108" t="s">
        <v>351</v>
      </c>
      <c r="C42" s="105" t="s">
        <v>352</v>
      </c>
      <c r="D42" s="113" t="s">
        <v>379</v>
      </c>
      <c r="E42" s="129">
        <v>0.8</v>
      </c>
      <c r="F42" s="20"/>
      <c r="G42" s="20"/>
      <c r="H42" s="20"/>
      <c r="I42" s="20"/>
      <c r="J42" s="20"/>
    </row>
    <row r="43" spans="1:10" x14ac:dyDescent="0.25">
      <c r="A43" s="100"/>
      <c r="B43" s="109" t="s">
        <v>355</v>
      </c>
      <c r="C43" s="105" t="s">
        <v>356</v>
      </c>
      <c r="D43" s="113" t="s">
        <v>380</v>
      </c>
      <c r="E43" s="129">
        <v>1</v>
      </c>
      <c r="F43" s="20"/>
      <c r="G43" s="20"/>
      <c r="H43" s="20"/>
      <c r="I43" s="20"/>
      <c r="J43" s="20"/>
    </row>
    <row r="44" spans="1:10" x14ac:dyDescent="0.25">
      <c r="A44" s="100"/>
      <c r="B44" s="100"/>
      <c r="C44" s="100"/>
      <c r="D44" s="123"/>
      <c r="E44" s="128"/>
      <c r="F44" s="20"/>
      <c r="G44" s="20"/>
      <c r="H44" s="20"/>
      <c r="I44" s="20"/>
      <c r="J44" s="20"/>
    </row>
    <row r="45" spans="1:10" ht="56.25" customHeight="1" x14ac:dyDescent="0.25">
      <c r="A45" s="100"/>
      <c r="B45" s="100"/>
      <c r="C45" s="100"/>
      <c r="D45" s="99" t="s">
        <v>381</v>
      </c>
      <c r="E45" s="128"/>
      <c r="F45" s="20"/>
      <c r="G45" s="20"/>
      <c r="H45" s="20"/>
      <c r="I45" s="20"/>
      <c r="J45" s="20"/>
    </row>
    <row r="46" spans="1:10" ht="32.25" customHeight="1" x14ac:dyDescent="0.25">
      <c r="A46" s="100"/>
      <c r="B46" s="108" t="s">
        <v>351</v>
      </c>
      <c r="C46" s="100"/>
      <c r="D46" s="106" t="s">
        <v>382</v>
      </c>
      <c r="E46" s="129">
        <v>0.8</v>
      </c>
      <c r="F46" s="20"/>
      <c r="G46" s="20"/>
      <c r="H46" s="20"/>
      <c r="I46" s="20"/>
      <c r="J46" s="20"/>
    </row>
    <row r="47" spans="1:10" ht="35.25" customHeight="1" x14ac:dyDescent="0.25">
      <c r="A47" s="100"/>
      <c r="B47" s="109" t="s">
        <v>355</v>
      </c>
      <c r="C47" s="110"/>
      <c r="D47" s="106" t="s">
        <v>383</v>
      </c>
      <c r="E47" s="129">
        <v>1</v>
      </c>
      <c r="F47" s="20"/>
      <c r="G47" s="20"/>
      <c r="H47" s="20"/>
      <c r="I47" s="20"/>
      <c r="J47" s="20"/>
    </row>
    <row r="48" spans="1:10" x14ac:dyDescent="0.25">
      <c r="A48" s="100"/>
      <c r="B48" s="114"/>
      <c r="C48" s="114"/>
      <c r="D48" s="124"/>
      <c r="E48" s="128"/>
      <c r="F48" s="20"/>
      <c r="G48" s="20"/>
      <c r="H48" s="20"/>
      <c r="I48" s="20"/>
      <c r="J48" s="20"/>
    </row>
    <row r="49" spans="1:10" x14ac:dyDescent="0.25">
      <c r="A49" s="100"/>
      <c r="B49" s="114"/>
      <c r="C49" s="114"/>
      <c r="D49" s="124"/>
      <c r="E49" s="128"/>
      <c r="F49" s="20"/>
      <c r="G49" s="20"/>
      <c r="H49" s="20"/>
      <c r="I49" s="20"/>
      <c r="J49" s="20"/>
    </row>
    <row r="50" spans="1:10" x14ac:dyDescent="0.25">
      <c r="A50" s="100"/>
      <c r="B50" s="100"/>
      <c r="C50" s="110"/>
      <c r="D50" s="110"/>
      <c r="E50" s="128"/>
      <c r="F50" s="20"/>
      <c r="G50" s="20"/>
      <c r="H50" s="20"/>
      <c r="I50" s="20"/>
      <c r="J50" s="20"/>
    </row>
    <row r="51" spans="1:10" ht="46.5" customHeight="1" x14ac:dyDescent="0.25">
      <c r="A51" s="100"/>
      <c r="B51" s="100"/>
      <c r="C51" s="100"/>
      <c r="D51" s="99" t="s">
        <v>384</v>
      </c>
      <c r="E51" s="128"/>
      <c r="F51" s="20"/>
      <c r="G51" s="20"/>
      <c r="H51" s="20"/>
      <c r="I51" s="20"/>
      <c r="J51" s="20"/>
    </row>
    <row r="52" spans="1:10" ht="30.75" customHeight="1" x14ac:dyDescent="0.25">
      <c r="A52" s="100"/>
      <c r="B52" s="108" t="s">
        <v>351</v>
      </c>
      <c r="C52" s="100"/>
      <c r="D52" s="106" t="s">
        <v>385</v>
      </c>
      <c r="E52" s="129">
        <v>0.8</v>
      </c>
      <c r="F52" s="20"/>
      <c r="G52" s="20"/>
      <c r="H52" s="20"/>
      <c r="I52" s="20"/>
      <c r="J52" s="20"/>
    </row>
    <row r="53" spans="1:10" x14ac:dyDescent="0.25">
      <c r="A53" s="100"/>
      <c r="B53" s="109" t="s">
        <v>355</v>
      </c>
      <c r="C53" s="110"/>
      <c r="D53" s="106" t="s">
        <v>386</v>
      </c>
      <c r="E53" s="129">
        <v>1</v>
      </c>
      <c r="F53" s="20"/>
      <c r="G53" s="20"/>
      <c r="H53" s="20"/>
      <c r="I53" s="20"/>
      <c r="J53" s="20"/>
    </row>
    <row r="54" spans="1:10" x14ac:dyDescent="0.25">
      <c r="A54" s="100"/>
      <c r="B54" s="100"/>
      <c r="C54" s="110"/>
      <c r="D54" s="110"/>
      <c r="E54" s="128"/>
      <c r="F54" s="20"/>
      <c r="G54" s="20"/>
      <c r="H54" s="20"/>
      <c r="I54" s="20"/>
      <c r="J54" s="20"/>
    </row>
    <row r="55" spans="1:10" x14ac:dyDescent="0.25">
      <c r="A55" s="100"/>
      <c r="B55" s="100"/>
      <c r="C55" s="110"/>
      <c r="D55" s="110"/>
      <c r="E55" s="128"/>
      <c r="F55" s="20"/>
      <c r="G55" s="20"/>
      <c r="H55" s="20"/>
      <c r="I55" s="20"/>
      <c r="J55" s="20"/>
    </row>
    <row r="56" spans="1:10" x14ac:dyDescent="0.25">
      <c r="A56" s="100"/>
      <c r="B56" s="100"/>
      <c r="C56" s="110"/>
      <c r="D56" s="110"/>
      <c r="E56" s="128"/>
      <c r="F56" s="20"/>
      <c r="G56" s="20"/>
      <c r="H56" s="20"/>
      <c r="I56" s="20"/>
      <c r="J56" s="20"/>
    </row>
    <row r="57" spans="1:10" x14ac:dyDescent="0.25">
      <c r="A57" s="100"/>
      <c r="B57" s="100"/>
      <c r="C57" s="110"/>
      <c r="D57" s="110"/>
      <c r="E57" s="128"/>
      <c r="F57" s="20"/>
      <c r="G57" s="20"/>
      <c r="H57" s="20"/>
      <c r="I57" s="20"/>
      <c r="J57" s="20"/>
    </row>
    <row r="58" spans="1:10" x14ac:dyDescent="0.25">
      <c r="A58" s="100"/>
      <c r="B58" s="100"/>
      <c r="C58" s="110"/>
      <c r="D58" s="110"/>
      <c r="E58" s="128"/>
      <c r="F58" s="20"/>
      <c r="G58" s="20"/>
      <c r="H58" s="20"/>
      <c r="I58" s="20"/>
      <c r="J58" s="20"/>
    </row>
    <row r="59" spans="1:10" x14ac:dyDescent="0.25">
      <c r="A59" s="100"/>
      <c r="B59" s="100"/>
      <c r="C59" s="110"/>
      <c r="D59" s="110"/>
      <c r="E59" s="128"/>
      <c r="F59" s="20"/>
      <c r="G59" s="20"/>
      <c r="H59" s="20"/>
      <c r="I59" s="20"/>
      <c r="J59" s="20"/>
    </row>
    <row r="60" spans="1:10" x14ac:dyDescent="0.25">
      <c r="A60" s="100"/>
      <c r="B60" s="100"/>
      <c r="C60" s="110"/>
      <c r="D60" s="110"/>
      <c r="E60" s="128"/>
      <c r="F60" s="20"/>
      <c r="G60" s="20"/>
      <c r="H60" s="20"/>
      <c r="I60" s="20"/>
      <c r="J60" s="20"/>
    </row>
    <row r="61" spans="1:10" x14ac:dyDescent="0.25">
      <c r="A61" s="100"/>
      <c r="B61" s="100"/>
      <c r="C61" s="110"/>
      <c r="D61" s="110"/>
      <c r="E61" s="128"/>
      <c r="F61" s="20"/>
      <c r="G61" s="20"/>
      <c r="H61" s="20"/>
      <c r="I61" s="20"/>
      <c r="J61" s="20"/>
    </row>
    <row r="62" spans="1:10" x14ac:dyDescent="0.25">
      <c r="A62" s="100"/>
      <c r="B62" s="100"/>
      <c r="C62" s="110"/>
      <c r="D62" s="110"/>
      <c r="E62" s="128"/>
      <c r="F62" s="20"/>
      <c r="G62" s="20"/>
      <c r="H62" s="20"/>
      <c r="I62" s="20"/>
      <c r="J62" s="20"/>
    </row>
    <row r="63" spans="1:10" x14ac:dyDescent="0.25">
      <c r="A63" s="100"/>
      <c r="B63" s="100"/>
      <c r="C63" s="110"/>
      <c r="D63" s="110"/>
      <c r="E63" s="128"/>
      <c r="F63" s="20"/>
      <c r="G63" s="20"/>
      <c r="H63" s="20"/>
      <c r="I63" s="20"/>
      <c r="J63" s="20"/>
    </row>
    <row r="64" spans="1:10" x14ac:dyDescent="0.25">
      <c r="A64" s="100"/>
      <c r="B64" s="100"/>
      <c r="C64" s="110"/>
      <c r="D64" s="110"/>
      <c r="E64" s="128"/>
      <c r="F64" s="20"/>
      <c r="G64" s="20"/>
      <c r="H64" s="20"/>
      <c r="I64" s="20"/>
      <c r="J64" s="20"/>
    </row>
    <row r="65" spans="1:10" x14ac:dyDescent="0.25">
      <c r="A65" s="100"/>
      <c r="B65" s="100"/>
      <c r="C65" s="110"/>
      <c r="D65" s="110"/>
      <c r="E65" s="128"/>
      <c r="F65" s="20"/>
      <c r="G65" s="20"/>
      <c r="H65" s="20"/>
      <c r="I65" s="20"/>
      <c r="J65" s="20"/>
    </row>
    <row r="66" spans="1:10" x14ac:dyDescent="0.25">
      <c r="A66" s="100"/>
      <c r="B66" s="100"/>
      <c r="C66" s="110"/>
      <c r="D66" s="110"/>
      <c r="E66" s="128"/>
      <c r="F66" s="20"/>
      <c r="G66" s="20"/>
      <c r="H66" s="20"/>
      <c r="I66" s="20"/>
      <c r="J66" s="20"/>
    </row>
    <row r="67" spans="1:10" x14ac:dyDescent="0.25">
      <c r="A67" s="100"/>
      <c r="B67" s="100"/>
      <c r="C67" s="110"/>
      <c r="D67" s="110"/>
      <c r="E67" s="128"/>
      <c r="F67" s="20"/>
      <c r="G67" s="20"/>
      <c r="H67" s="20"/>
      <c r="I67" s="20"/>
      <c r="J67" s="20"/>
    </row>
    <row r="68" spans="1:10" x14ac:dyDescent="0.25">
      <c r="A68" s="100"/>
      <c r="B68" s="100"/>
      <c r="C68" s="110"/>
      <c r="D68" s="110"/>
      <c r="E68" s="128"/>
      <c r="F68" s="20"/>
      <c r="G68" s="20"/>
      <c r="H68" s="20"/>
      <c r="I68" s="20"/>
      <c r="J68" s="20"/>
    </row>
    <row r="69" spans="1:10" x14ac:dyDescent="0.25">
      <c r="A69" s="100"/>
      <c r="B69" s="100"/>
      <c r="C69" s="110"/>
      <c r="D69" s="110"/>
      <c r="E69" s="128"/>
      <c r="F69" s="20"/>
      <c r="G69" s="20"/>
      <c r="H69" s="20"/>
      <c r="I69" s="20"/>
      <c r="J69" s="20"/>
    </row>
    <row r="70" spans="1:10" x14ac:dyDescent="0.25">
      <c r="A70" s="100"/>
      <c r="B70" s="100"/>
      <c r="C70" s="110"/>
      <c r="D70" s="110"/>
      <c r="E70" s="128"/>
      <c r="F70" s="20"/>
      <c r="G70" s="20"/>
      <c r="H70" s="20"/>
      <c r="I70" s="20"/>
      <c r="J70" s="20"/>
    </row>
    <row r="71" spans="1:10" x14ac:dyDescent="0.25">
      <c r="A71" s="100"/>
      <c r="B71" s="100"/>
      <c r="C71" s="110"/>
      <c r="D71" s="110"/>
      <c r="E71" s="128"/>
      <c r="F71" s="20"/>
      <c r="G71" s="20"/>
      <c r="H71" s="20"/>
      <c r="I71" s="20"/>
      <c r="J71" s="20"/>
    </row>
    <row r="72" spans="1:10" x14ac:dyDescent="0.25">
      <c r="A72" s="100"/>
      <c r="B72" s="100"/>
      <c r="C72" s="110"/>
      <c r="D72" s="110"/>
      <c r="E72" s="128"/>
      <c r="F72" s="20"/>
      <c r="G72" s="20"/>
      <c r="H72" s="20"/>
      <c r="I72" s="20"/>
      <c r="J72" s="20"/>
    </row>
    <row r="73" spans="1:10" x14ac:dyDescent="0.25">
      <c r="A73" s="100"/>
      <c r="B73" s="100"/>
      <c r="C73" s="110"/>
      <c r="D73" s="110"/>
      <c r="E73" s="128"/>
      <c r="F73" s="20"/>
      <c r="G73" s="20"/>
      <c r="H73" s="20"/>
      <c r="I73" s="20"/>
      <c r="J73" s="20"/>
    </row>
    <row r="74" spans="1:10" x14ac:dyDescent="0.25">
      <c r="A74" s="100"/>
      <c r="B74" s="100"/>
      <c r="C74" s="110"/>
      <c r="D74" s="110"/>
      <c r="E74" s="128"/>
      <c r="F74" s="20"/>
      <c r="G74" s="20"/>
      <c r="H74" s="20"/>
      <c r="I74" s="20"/>
      <c r="J74" s="20"/>
    </row>
    <row r="75" spans="1:10" x14ac:dyDescent="0.25">
      <c r="A75" s="100"/>
      <c r="B75" s="100"/>
      <c r="C75" s="110"/>
      <c r="D75" s="110"/>
      <c r="E75" s="128"/>
      <c r="F75" s="20"/>
      <c r="G75" s="20"/>
      <c r="H75" s="20"/>
      <c r="I75" s="20"/>
      <c r="J75" s="20"/>
    </row>
    <row r="76" spans="1:10" x14ac:dyDescent="0.25">
      <c r="A76" s="100"/>
      <c r="B76" s="100"/>
      <c r="C76" s="110"/>
      <c r="D76" s="110"/>
      <c r="E76" s="128"/>
      <c r="F76" s="20"/>
      <c r="G76" s="20"/>
      <c r="H76" s="20"/>
      <c r="I76" s="20"/>
      <c r="J76" s="20"/>
    </row>
    <row r="77" spans="1:10" x14ac:dyDescent="0.25">
      <c r="A77" s="100"/>
      <c r="B77" s="100"/>
      <c r="C77" s="110"/>
      <c r="D77" s="110"/>
      <c r="E77" s="128"/>
      <c r="F77" s="20"/>
      <c r="G77" s="20"/>
      <c r="H77" s="20"/>
      <c r="I77" s="20"/>
      <c r="J77" s="20"/>
    </row>
    <row r="78" spans="1:10" x14ac:dyDescent="0.25">
      <c r="A78" s="100"/>
      <c r="B78" s="100"/>
      <c r="C78" s="110"/>
      <c r="D78" s="110"/>
      <c r="E78" s="128"/>
      <c r="F78" s="20"/>
      <c r="G78" s="20"/>
      <c r="H78" s="20"/>
      <c r="I78" s="20"/>
      <c r="J78" s="20"/>
    </row>
    <row r="79" spans="1:10" x14ac:dyDescent="0.25">
      <c r="A79" s="100"/>
      <c r="B79" s="100"/>
      <c r="C79" s="110"/>
      <c r="D79" s="110"/>
      <c r="E79" s="128"/>
      <c r="F79" s="20"/>
      <c r="G79" s="20"/>
      <c r="H79" s="20"/>
      <c r="I79" s="20"/>
      <c r="J79" s="20"/>
    </row>
    <row r="80" spans="1:10" s="20" customFormat="1" x14ac:dyDescent="0.25">
      <c r="A80" s="100"/>
      <c r="B80" s="100"/>
      <c r="C80" s="110"/>
      <c r="D80" s="110"/>
      <c r="E80" s="128"/>
    </row>
    <row r="81" spans="1:5" s="20" customFormat="1" x14ac:dyDescent="0.25">
      <c r="A81" s="100"/>
      <c r="B81" s="100"/>
      <c r="C81" s="110"/>
      <c r="D81" s="110"/>
      <c r="E81" s="128"/>
    </row>
    <row r="82" spans="1:5" s="20" customFormat="1" x14ac:dyDescent="0.25">
      <c r="A82" s="100"/>
      <c r="B82" s="100"/>
      <c r="C82" s="110"/>
      <c r="D82" s="110"/>
      <c r="E82" s="128"/>
    </row>
    <row r="83" spans="1:5" s="20" customFormat="1" x14ac:dyDescent="0.25">
      <c r="A83" s="100"/>
      <c r="B83" s="100"/>
      <c r="C83" s="110"/>
      <c r="D83" s="110"/>
      <c r="E83" s="128"/>
    </row>
    <row r="84" spans="1:5" s="20" customFormat="1" x14ac:dyDescent="0.25">
      <c r="A84" s="100"/>
      <c r="B84" s="100"/>
      <c r="C84" s="110"/>
      <c r="D84" s="110"/>
      <c r="E84" s="128"/>
    </row>
    <row r="85" spans="1:5" s="20" customFormat="1" x14ac:dyDescent="0.25">
      <c r="A85" s="100"/>
      <c r="B85" s="100"/>
      <c r="C85" s="110"/>
      <c r="D85" s="110"/>
      <c r="E85" s="128"/>
    </row>
    <row r="86" spans="1:5" s="20" customFormat="1" x14ac:dyDescent="0.25">
      <c r="A86" s="100"/>
      <c r="B86" s="100"/>
      <c r="C86" s="110"/>
      <c r="D86" s="110"/>
      <c r="E86" s="128"/>
    </row>
    <row r="87" spans="1:5" s="20" customFormat="1" x14ac:dyDescent="0.25">
      <c r="A87" s="100"/>
      <c r="B87" s="100"/>
      <c r="C87" s="110"/>
      <c r="D87" s="110"/>
      <c r="E87" s="128"/>
    </row>
    <row r="88" spans="1:5" s="20" customFormat="1" x14ac:dyDescent="0.25">
      <c r="A88" s="100"/>
      <c r="B88" s="100"/>
      <c r="C88" s="110"/>
      <c r="D88" s="110"/>
      <c r="E88" s="128"/>
    </row>
    <row r="89" spans="1:5" s="20" customFormat="1" x14ac:dyDescent="0.25">
      <c r="A89" s="100"/>
      <c r="B89" s="100"/>
      <c r="C89" s="110"/>
      <c r="D89" s="110"/>
      <c r="E89" s="128"/>
    </row>
    <row r="90" spans="1:5" s="20" customFormat="1" x14ac:dyDescent="0.25">
      <c r="A90" s="100"/>
      <c r="B90" s="100"/>
      <c r="C90" s="110"/>
      <c r="D90" s="110"/>
      <c r="E90" s="128"/>
    </row>
    <row r="91" spans="1:5" s="20" customFormat="1" x14ac:dyDescent="0.25">
      <c r="A91" s="100"/>
      <c r="B91" s="100"/>
      <c r="C91" s="110"/>
      <c r="D91" s="110"/>
      <c r="E91" s="128"/>
    </row>
    <row r="92" spans="1:5" s="20" customFormat="1" x14ac:dyDescent="0.25">
      <c r="A92" s="100"/>
      <c r="B92" s="100"/>
      <c r="C92" s="110"/>
      <c r="D92" s="110"/>
      <c r="E92" s="128"/>
    </row>
    <row r="93" spans="1:5" s="20" customFormat="1" x14ac:dyDescent="0.25">
      <c r="A93" s="100"/>
      <c r="B93" s="100"/>
      <c r="C93" s="110"/>
      <c r="D93" s="110"/>
      <c r="E93" s="128"/>
    </row>
    <row r="94" spans="1:5" s="20" customFormat="1" x14ac:dyDescent="0.25">
      <c r="A94" s="100"/>
      <c r="B94" s="100"/>
      <c r="C94" s="110"/>
      <c r="D94" s="110"/>
      <c r="E94" s="128"/>
    </row>
    <row r="95" spans="1:5" s="20" customFormat="1" x14ac:dyDescent="0.25">
      <c r="A95" s="100"/>
      <c r="B95" s="100"/>
      <c r="C95" s="110"/>
      <c r="D95" s="110"/>
      <c r="E95" s="128"/>
    </row>
    <row r="96" spans="1:5" s="20" customFormat="1" x14ac:dyDescent="0.25">
      <c r="A96" s="100"/>
      <c r="B96" s="100"/>
      <c r="C96" s="110"/>
      <c r="D96" s="110"/>
      <c r="E96" s="128"/>
    </row>
    <row r="97" spans="1:5" s="20" customFormat="1" x14ac:dyDescent="0.25">
      <c r="A97" s="100"/>
      <c r="B97" s="100"/>
      <c r="C97" s="110"/>
      <c r="D97" s="110"/>
      <c r="E97" s="128"/>
    </row>
    <row r="98" spans="1:5" s="20" customFormat="1" x14ac:dyDescent="0.25">
      <c r="A98" s="100"/>
      <c r="B98" s="100"/>
      <c r="C98" s="110"/>
      <c r="D98" s="110"/>
      <c r="E98" s="128"/>
    </row>
    <row r="99" spans="1:5" s="20" customFormat="1" x14ac:dyDescent="0.25">
      <c r="A99" s="100"/>
      <c r="B99" s="100"/>
      <c r="C99" s="110"/>
      <c r="D99" s="110"/>
      <c r="E99" s="128"/>
    </row>
    <row r="100" spans="1:5" s="20" customFormat="1" x14ac:dyDescent="0.25">
      <c r="A100" s="100"/>
      <c r="B100" s="100"/>
      <c r="C100" s="110"/>
      <c r="D100" s="110"/>
      <c r="E100" s="128"/>
    </row>
    <row r="101" spans="1:5" s="20" customFormat="1" x14ac:dyDescent="0.25">
      <c r="A101" s="100"/>
      <c r="B101" s="100"/>
      <c r="C101" s="110"/>
      <c r="D101" s="110"/>
      <c r="E101" s="128"/>
    </row>
    <row r="102" spans="1:5" s="20" customFormat="1" x14ac:dyDescent="0.25">
      <c r="A102" s="100"/>
      <c r="B102" s="100"/>
      <c r="C102" s="110"/>
      <c r="D102" s="110"/>
      <c r="E102" s="128"/>
    </row>
    <row r="103" spans="1:5" s="20" customFormat="1" x14ac:dyDescent="0.25">
      <c r="A103" s="100"/>
      <c r="B103" s="100"/>
      <c r="C103" s="110"/>
      <c r="D103" s="110"/>
      <c r="E103" s="128"/>
    </row>
    <row r="104" spans="1:5" s="20" customFormat="1" x14ac:dyDescent="0.25">
      <c r="A104" s="100"/>
      <c r="B104" s="100"/>
      <c r="C104" s="110"/>
      <c r="D104" s="110"/>
      <c r="E104" s="128"/>
    </row>
    <row r="105" spans="1:5" s="20" customFormat="1" x14ac:dyDescent="0.25">
      <c r="A105" s="100"/>
      <c r="B105" s="100"/>
      <c r="C105" s="110"/>
      <c r="D105" s="110"/>
      <c r="E105" s="128"/>
    </row>
    <row r="106" spans="1:5" s="20" customFormat="1" x14ac:dyDescent="0.25">
      <c r="A106" s="100"/>
      <c r="B106" s="100"/>
      <c r="C106" s="110"/>
      <c r="D106" s="110"/>
      <c r="E106" s="128"/>
    </row>
    <row r="107" spans="1:5" s="20" customFormat="1" x14ac:dyDescent="0.25">
      <c r="A107" s="100"/>
      <c r="B107" s="100"/>
      <c r="C107" s="110"/>
      <c r="D107" s="110"/>
      <c r="E107" s="128"/>
    </row>
    <row r="108" spans="1:5" s="20" customFormat="1" x14ac:dyDescent="0.25">
      <c r="A108" s="100"/>
      <c r="B108" s="100"/>
      <c r="C108" s="110"/>
      <c r="D108" s="110"/>
      <c r="E108" s="128"/>
    </row>
    <row r="109" spans="1:5" s="20" customFormat="1" x14ac:dyDescent="0.25">
      <c r="A109" s="100"/>
      <c r="B109" s="100"/>
      <c r="C109" s="110"/>
      <c r="D109" s="110"/>
      <c r="E109" s="128"/>
    </row>
    <row r="110" spans="1:5" s="20" customFormat="1" x14ac:dyDescent="0.25">
      <c r="A110" s="100"/>
      <c r="B110" s="100"/>
      <c r="C110" s="110"/>
      <c r="D110" s="110"/>
      <c r="E110" s="128"/>
    </row>
    <row r="111" spans="1:5" s="20" customFormat="1" x14ac:dyDescent="0.25">
      <c r="A111" s="100"/>
      <c r="B111" s="100"/>
      <c r="C111" s="110"/>
      <c r="D111" s="110"/>
      <c r="E111" s="128"/>
    </row>
    <row r="112" spans="1:5" s="20" customFormat="1" x14ac:dyDescent="0.25">
      <c r="A112" s="100"/>
      <c r="B112" s="100"/>
      <c r="C112" s="110"/>
      <c r="D112" s="110"/>
      <c r="E112" s="128"/>
    </row>
    <row r="113" spans="1:5" s="20" customFormat="1" x14ac:dyDescent="0.25">
      <c r="A113" s="100"/>
      <c r="B113" s="100"/>
      <c r="C113" s="110"/>
      <c r="D113" s="110"/>
      <c r="E113" s="128"/>
    </row>
    <row r="114" spans="1:5" s="20" customFormat="1" x14ac:dyDescent="0.25">
      <c r="A114" s="100"/>
      <c r="B114" s="100"/>
      <c r="C114" s="110"/>
      <c r="D114" s="110"/>
      <c r="E114" s="128"/>
    </row>
    <row r="115" spans="1:5" s="20" customFormat="1" x14ac:dyDescent="0.25">
      <c r="A115" s="100"/>
      <c r="B115" s="100"/>
      <c r="C115" s="110"/>
      <c r="D115" s="110"/>
      <c r="E115" s="128"/>
    </row>
    <row r="116" spans="1:5" s="20" customFormat="1" x14ac:dyDescent="0.25">
      <c r="A116" s="100"/>
      <c r="B116" s="100"/>
      <c r="C116" s="110"/>
      <c r="D116" s="110"/>
      <c r="E116" s="128"/>
    </row>
    <row r="117" spans="1:5" s="20" customFormat="1" x14ac:dyDescent="0.25">
      <c r="A117" s="100"/>
      <c r="B117" s="100"/>
      <c r="C117" s="110"/>
      <c r="D117" s="110"/>
      <c r="E117" s="128"/>
    </row>
    <row r="118" spans="1:5" s="20" customFormat="1" x14ac:dyDescent="0.25">
      <c r="A118" s="100"/>
      <c r="B118" s="100"/>
      <c r="C118" s="110"/>
      <c r="D118" s="110"/>
      <c r="E118" s="128"/>
    </row>
    <row r="119" spans="1:5" s="20" customFormat="1" x14ac:dyDescent="0.25">
      <c r="A119" s="100"/>
      <c r="B119" s="100"/>
      <c r="C119" s="110"/>
      <c r="D119" s="110"/>
      <c r="E119" s="128"/>
    </row>
    <row r="120" spans="1:5" s="20" customFormat="1" x14ac:dyDescent="0.25">
      <c r="A120" s="100"/>
      <c r="B120" s="100"/>
      <c r="C120" s="110"/>
      <c r="D120" s="110"/>
      <c r="E120" s="128"/>
    </row>
    <row r="121" spans="1:5" s="20" customFormat="1" x14ac:dyDescent="0.25">
      <c r="A121" s="100"/>
      <c r="B121" s="100"/>
      <c r="C121" s="110"/>
      <c r="D121" s="110"/>
      <c r="E121" s="128"/>
    </row>
    <row r="122" spans="1:5" s="20" customFormat="1" x14ac:dyDescent="0.25">
      <c r="A122" s="100"/>
      <c r="B122" s="100"/>
      <c r="C122" s="110"/>
      <c r="D122" s="110"/>
      <c r="E122" s="128"/>
    </row>
    <row r="123" spans="1:5" s="20" customFormat="1" x14ac:dyDescent="0.25">
      <c r="A123" s="100"/>
      <c r="B123" s="100"/>
      <c r="C123" s="110"/>
      <c r="D123" s="110"/>
      <c r="E123" s="128"/>
    </row>
    <row r="124" spans="1:5" s="20" customFormat="1" x14ac:dyDescent="0.25">
      <c r="A124" s="100"/>
      <c r="B124" s="100"/>
      <c r="C124" s="110"/>
      <c r="D124" s="110"/>
      <c r="E124" s="128"/>
    </row>
    <row r="125" spans="1:5" s="20" customFormat="1" x14ac:dyDescent="0.25">
      <c r="A125" s="100"/>
      <c r="B125" s="100"/>
      <c r="C125" s="110"/>
      <c r="D125" s="110"/>
      <c r="E125" s="128"/>
    </row>
    <row r="126" spans="1:5" s="20" customFormat="1" x14ac:dyDescent="0.25">
      <c r="A126" s="100"/>
      <c r="B126" s="100"/>
      <c r="C126" s="110"/>
      <c r="D126" s="110"/>
      <c r="E126" s="128"/>
    </row>
    <row r="127" spans="1:5" s="20" customFormat="1" x14ac:dyDescent="0.25">
      <c r="A127" s="100"/>
      <c r="B127" s="100"/>
      <c r="C127" s="110"/>
      <c r="D127" s="110"/>
      <c r="E127" s="128"/>
    </row>
    <row r="128" spans="1:5" s="20" customFormat="1" x14ac:dyDescent="0.25">
      <c r="A128" s="100"/>
      <c r="B128" s="100"/>
      <c r="C128" s="110"/>
      <c r="D128" s="110"/>
      <c r="E128" s="128"/>
    </row>
    <row r="129" spans="1:5" s="20" customFormat="1" x14ac:dyDescent="0.25">
      <c r="A129" s="100"/>
      <c r="B129" s="100"/>
      <c r="C129" s="110"/>
      <c r="D129" s="110"/>
      <c r="E129" s="128"/>
    </row>
    <row r="130" spans="1:5" s="20" customFormat="1" x14ac:dyDescent="0.25">
      <c r="A130" s="100"/>
      <c r="B130" s="100"/>
      <c r="C130" s="110"/>
      <c r="D130" s="110"/>
      <c r="E130" s="128"/>
    </row>
    <row r="131" spans="1:5" s="20" customFormat="1" x14ac:dyDescent="0.25">
      <c r="A131" s="100"/>
      <c r="B131" s="100"/>
      <c r="C131" s="110"/>
      <c r="D131" s="110"/>
      <c r="E131" s="128"/>
    </row>
    <row r="132" spans="1:5" s="20" customFormat="1" x14ac:dyDescent="0.25">
      <c r="A132" s="100"/>
      <c r="B132" s="100"/>
      <c r="C132" s="110"/>
      <c r="D132" s="110"/>
      <c r="E132" s="128"/>
    </row>
    <row r="133" spans="1:5" s="20" customFormat="1" x14ac:dyDescent="0.25">
      <c r="A133" s="100"/>
      <c r="B133" s="100"/>
      <c r="C133" s="110"/>
      <c r="D133" s="110"/>
      <c r="E133" s="128"/>
    </row>
    <row r="134" spans="1:5" s="20" customFormat="1" x14ac:dyDescent="0.25">
      <c r="A134" s="100"/>
      <c r="B134" s="100"/>
      <c r="C134" s="110"/>
      <c r="D134" s="110"/>
      <c r="E134" s="128"/>
    </row>
    <row r="135" spans="1:5" s="20" customFormat="1" x14ac:dyDescent="0.25">
      <c r="A135" s="100"/>
      <c r="B135" s="100"/>
      <c r="C135" s="110"/>
      <c r="D135" s="110"/>
      <c r="E135" s="128"/>
    </row>
    <row r="136" spans="1:5" s="20" customFormat="1" x14ac:dyDescent="0.25">
      <c r="A136" s="100"/>
      <c r="B136" s="100"/>
      <c r="C136" s="110"/>
      <c r="D136" s="110"/>
      <c r="E136" s="128"/>
    </row>
    <row r="137" spans="1:5" s="20" customFormat="1" x14ac:dyDescent="0.25">
      <c r="A137" s="100"/>
      <c r="B137" s="100"/>
      <c r="C137" s="110"/>
      <c r="D137" s="110"/>
      <c r="E137" s="128"/>
    </row>
    <row r="138" spans="1:5" s="20" customFormat="1" x14ac:dyDescent="0.25">
      <c r="A138" s="100"/>
      <c r="B138" s="100"/>
      <c r="C138" s="110"/>
      <c r="D138" s="110"/>
      <c r="E138" s="128"/>
    </row>
    <row r="139" spans="1:5" s="20" customFormat="1" x14ac:dyDescent="0.25">
      <c r="A139" s="100"/>
      <c r="B139" s="100"/>
      <c r="C139" s="110"/>
      <c r="D139" s="110"/>
      <c r="E139" s="128"/>
    </row>
    <row r="140" spans="1:5" s="20" customFormat="1" x14ac:dyDescent="0.25">
      <c r="A140" s="100"/>
      <c r="B140" s="100"/>
      <c r="C140" s="110"/>
      <c r="D140" s="110"/>
      <c r="E140" s="128"/>
    </row>
    <row r="141" spans="1:5" s="20" customFormat="1" x14ac:dyDescent="0.25">
      <c r="A141" s="100"/>
      <c r="B141" s="100"/>
      <c r="C141" s="110"/>
      <c r="D141" s="110"/>
      <c r="E141" s="128"/>
    </row>
    <row r="142" spans="1:5" s="20" customFormat="1" x14ac:dyDescent="0.25">
      <c r="A142" s="100"/>
      <c r="B142" s="100"/>
      <c r="C142" s="110"/>
      <c r="D142" s="110"/>
      <c r="E142" s="128"/>
    </row>
    <row r="143" spans="1:5" s="20" customFormat="1" x14ac:dyDescent="0.25">
      <c r="A143" s="100"/>
      <c r="B143" s="100"/>
      <c r="C143" s="110"/>
      <c r="D143" s="110"/>
      <c r="E143" s="128"/>
    </row>
    <row r="144" spans="1:5" s="20" customFormat="1" x14ac:dyDescent="0.25">
      <c r="A144" s="100"/>
      <c r="B144" s="100"/>
      <c r="C144" s="110"/>
      <c r="D144" s="110"/>
      <c r="E144" s="128"/>
    </row>
    <row r="145" spans="1:5" s="20" customFormat="1" x14ac:dyDescent="0.25">
      <c r="A145" s="100"/>
      <c r="B145" s="100"/>
      <c r="C145" s="110"/>
      <c r="D145" s="110"/>
      <c r="E145" s="128"/>
    </row>
    <row r="146" spans="1:5" s="20" customFormat="1" x14ac:dyDescent="0.25">
      <c r="A146" s="100"/>
      <c r="B146" s="100"/>
      <c r="C146" s="110"/>
      <c r="D146" s="110"/>
      <c r="E146" s="128"/>
    </row>
    <row r="147" spans="1:5" s="20" customFormat="1" x14ac:dyDescent="0.25">
      <c r="A147" s="100"/>
      <c r="B147" s="100"/>
      <c r="C147" s="110"/>
      <c r="D147" s="110"/>
      <c r="E147" s="128"/>
    </row>
    <row r="148" spans="1:5" s="20" customFormat="1" x14ac:dyDescent="0.25">
      <c r="A148" s="100"/>
      <c r="B148" s="100"/>
      <c r="C148" s="110"/>
      <c r="D148" s="110"/>
      <c r="E148" s="128"/>
    </row>
    <row r="149" spans="1:5" s="20" customFormat="1" x14ac:dyDescent="0.25">
      <c r="A149" s="100"/>
      <c r="B149" s="100"/>
      <c r="C149" s="110"/>
      <c r="D149" s="110"/>
      <c r="E149" s="128"/>
    </row>
    <row r="150" spans="1:5" s="20" customFormat="1" x14ac:dyDescent="0.25">
      <c r="A150" s="100"/>
      <c r="B150" s="100"/>
      <c r="C150" s="110"/>
      <c r="D150" s="110"/>
      <c r="E150" s="128"/>
    </row>
    <row r="151" spans="1:5" s="20" customFormat="1" x14ac:dyDescent="0.25">
      <c r="A151" s="100"/>
      <c r="B151" s="100"/>
      <c r="C151" s="110"/>
      <c r="D151" s="110"/>
      <c r="E151" s="128"/>
    </row>
    <row r="152" spans="1:5" s="20" customFormat="1" x14ac:dyDescent="0.25">
      <c r="A152" s="100"/>
      <c r="B152" s="100"/>
      <c r="C152" s="110"/>
      <c r="D152" s="110"/>
      <c r="E152" s="128"/>
    </row>
    <row r="153" spans="1:5" s="20" customFormat="1" x14ac:dyDescent="0.25">
      <c r="A153" s="100"/>
      <c r="B153" s="100"/>
      <c r="C153" s="110"/>
      <c r="D153" s="110"/>
      <c r="E153" s="128"/>
    </row>
    <row r="154" spans="1:5" s="20" customFormat="1" x14ac:dyDescent="0.25">
      <c r="A154" s="100"/>
      <c r="B154" s="100"/>
      <c r="C154" s="110"/>
      <c r="D154" s="110"/>
      <c r="E154" s="128"/>
    </row>
    <row r="155" spans="1:5" s="20" customFormat="1" x14ac:dyDescent="0.25">
      <c r="A155" s="100"/>
      <c r="B155" s="100"/>
      <c r="C155" s="110"/>
      <c r="D155" s="110"/>
      <c r="E155" s="128"/>
    </row>
    <row r="156" spans="1:5" s="20" customFormat="1" x14ac:dyDescent="0.25">
      <c r="A156" s="100"/>
      <c r="B156" s="100"/>
      <c r="C156" s="110"/>
      <c r="D156" s="110"/>
      <c r="E156" s="128"/>
    </row>
    <row r="157" spans="1:5" s="20" customFormat="1" x14ac:dyDescent="0.25">
      <c r="A157" s="100"/>
      <c r="B157" s="100"/>
      <c r="C157" s="110"/>
      <c r="D157" s="110"/>
      <c r="E157" s="128"/>
    </row>
    <row r="158" spans="1:5" s="20" customFormat="1" x14ac:dyDescent="0.25">
      <c r="A158" s="100"/>
      <c r="B158" s="100"/>
      <c r="C158" s="110"/>
      <c r="D158" s="110"/>
      <c r="E158" s="128"/>
    </row>
    <row r="159" spans="1:5" s="20" customFormat="1" x14ac:dyDescent="0.25">
      <c r="A159" s="100"/>
      <c r="B159" s="100"/>
      <c r="C159" s="110"/>
      <c r="D159" s="110"/>
      <c r="E159" s="128"/>
    </row>
    <row r="160" spans="1:5" s="20" customFormat="1" x14ac:dyDescent="0.25">
      <c r="A160" s="100"/>
      <c r="B160" s="100"/>
      <c r="C160" s="110"/>
      <c r="D160" s="110"/>
      <c r="E160" s="128"/>
    </row>
    <row r="161" spans="1:5" s="20" customFormat="1" x14ac:dyDescent="0.25">
      <c r="A161" s="100"/>
      <c r="B161" s="100"/>
      <c r="C161" s="110"/>
      <c r="D161" s="110"/>
      <c r="E161" s="128"/>
    </row>
    <row r="162" spans="1:5" s="20" customFormat="1" x14ac:dyDescent="0.25">
      <c r="A162" s="100"/>
      <c r="B162" s="100"/>
      <c r="C162" s="110"/>
      <c r="D162" s="110"/>
      <c r="E162" s="128"/>
    </row>
    <row r="163" spans="1:5" s="20" customFormat="1" x14ac:dyDescent="0.25">
      <c r="A163" s="100"/>
      <c r="B163" s="100"/>
      <c r="C163" s="110"/>
      <c r="D163" s="110"/>
      <c r="E163" s="128"/>
    </row>
    <row r="164" spans="1:5" s="20" customFormat="1" x14ac:dyDescent="0.25">
      <c r="A164" s="100"/>
      <c r="B164" s="100"/>
      <c r="C164" s="110"/>
      <c r="D164" s="110"/>
      <c r="E164" s="128"/>
    </row>
    <row r="165" spans="1:5" s="20" customFormat="1" x14ac:dyDescent="0.25">
      <c r="A165" s="100"/>
      <c r="B165" s="100"/>
      <c r="C165" s="110"/>
      <c r="D165" s="110"/>
      <c r="E165" s="128"/>
    </row>
    <row r="166" spans="1:5" s="20" customFormat="1" x14ac:dyDescent="0.25">
      <c r="A166" s="100"/>
      <c r="B166" s="100"/>
      <c r="C166" s="110"/>
      <c r="D166" s="110"/>
      <c r="E166" s="128"/>
    </row>
    <row r="167" spans="1:5" s="20" customFormat="1" x14ac:dyDescent="0.25">
      <c r="A167" s="100"/>
      <c r="B167" s="100"/>
      <c r="C167" s="110"/>
      <c r="D167" s="110"/>
      <c r="E167" s="128"/>
    </row>
    <row r="168" spans="1:5" s="20" customFormat="1" x14ac:dyDescent="0.25">
      <c r="A168" s="100"/>
      <c r="B168" s="100"/>
      <c r="C168" s="110"/>
      <c r="D168" s="110"/>
      <c r="E168" s="128"/>
    </row>
    <row r="169" spans="1:5" s="20" customFormat="1" x14ac:dyDescent="0.25">
      <c r="A169" s="100"/>
      <c r="B169" s="100"/>
      <c r="C169" s="110"/>
      <c r="D169" s="110"/>
      <c r="E169" s="128"/>
    </row>
    <row r="170" spans="1:5" s="20" customFormat="1" x14ac:dyDescent="0.25">
      <c r="A170" s="100"/>
      <c r="B170" s="100"/>
      <c r="C170" s="110"/>
      <c r="D170" s="110"/>
      <c r="E170" s="128"/>
    </row>
    <row r="171" spans="1:5" s="20" customFormat="1" x14ac:dyDescent="0.25">
      <c r="A171" s="100"/>
      <c r="B171" s="100"/>
      <c r="C171" s="110"/>
      <c r="D171" s="110"/>
      <c r="E171" s="128"/>
    </row>
    <row r="172" spans="1:5" s="20" customFormat="1" x14ac:dyDescent="0.25">
      <c r="A172" s="100"/>
      <c r="B172" s="100"/>
      <c r="C172" s="110"/>
      <c r="D172" s="110"/>
      <c r="E172" s="128"/>
    </row>
    <row r="173" spans="1:5" s="20" customFormat="1" x14ac:dyDescent="0.25">
      <c r="A173" s="100"/>
      <c r="B173" s="100"/>
      <c r="C173" s="110"/>
      <c r="D173" s="110"/>
      <c r="E173" s="128"/>
    </row>
    <row r="174" spans="1:5" s="20" customFormat="1" x14ac:dyDescent="0.25">
      <c r="A174" s="100"/>
      <c r="B174" s="100"/>
      <c r="C174" s="110"/>
      <c r="D174" s="110"/>
      <c r="E174" s="128"/>
    </row>
    <row r="175" spans="1:5" s="20" customFormat="1" x14ac:dyDescent="0.25">
      <c r="A175" s="100"/>
      <c r="B175" s="100"/>
      <c r="C175" s="110"/>
      <c r="D175" s="110"/>
      <c r="E175" s="128"/>
    </row>
    <row r="176" spans="1:5" s="20" customFormat="1" x14ac:dyDescent="0.25">
      <c r="A176" s="100"/>
      <c r="B176" s="100"/>
      <c r="C176" s="110"/>
      <c r="D176" s="110"/>
      <c r="E176" s="128"/>
    </row>
    <row r="177" spans="1:5" s="20" customFormat="1" x14ac:dyDescent="0.25">
      <c r="A177" s="100"/>
      <c r="B177" s="100"/>
      <c r="C177" s="110"/>
      <c r="D177" s="110"/>
      <c r="E177" s="128"/>
    </row>
    <row r="178" spans="1:5" s="20" customFormat="1" x14ac:dyDescent="0.25">
      <c r="A178" s="100"/>
      <c r="B178" s="100"/>
      <c r="C178" s="110"/>
      <c r="D178" s="110"/>
      <c r="E178" s="128"/>
    </row>
    <row r="179" spans="1:5" s="20" customFormat="1" x14ac:dyDescent="0.25">
      <c r="A179" s="100"/>
      <c r="B179" s="100"/>
      <c r="C179" s="110"/>
      <c r="D179" s="110"/>
      <c r="E179" s="128"/>
    </row>
    <row r="180" spans="1:5" s="20" customFormat="1" x14ac:dyDescent="0.25">
      <c r="A180" s="100"/>
      <c r="B180" s="100"/>
      <c r="C180" s="110"/>
      <c r="D180" s="110"/>
      <c r="E180" s="128"/>
    </row>
    <row r="181" spans="1:5" s="20" customFormat="1" x14ac:dyDescent="0.25">
      <c r="A181" s="100"/>
      <c r="B181" s="100"/>
      <c r="C181" s="110"/>
      <c r="D181" s="110"/>
      <c r="E181" s="128"/>
    </row>
    <row r="182" spans="1:5" s="20" customFormat="1" x14ac:dyDescent="0.25">
      <c r="A182" s="100"/>
      <c r="B182" s="100"/>
      <c r="C182" s="110"/>
      <c r="D182" s="110"/>
      <c r="E182" s="128"/>
    </row>
    <row r="183" spans="1:5" s="20" customFormat="1" x14ac:dyDescent="0.25">
      <c r="A183" s="100"/>
      <c r="B183" s="100"/>
      <c r="C183" s="110"/>
      <c r="D183" s="110"/>
      <c r="E183" s="128"/>
    </row>
    <row r="184" spans="1:5" s="20" customFormat="1" x14ac:dyDescent="0.25">
      <c r="A184" s="100"/>
      <c r="B184" s="100"/>
      <c r="C184" s="110"/>
      <c r="D184" s="110"/>
      <c r="E184" s="128"/>
    </row>
    <row r="185" spans="1:5" s="20" customFormat="1" x14ac:dyDescent="0.25">
      <c r="A185" s="100"/>
      <c r="B185" s="100"/>
      <c r="C185" s="110"/>
      <c r="D185" s="110"/>
      <c r="E185" s="128"/>
    </row>
    <row r="186" spans="1:5" s="20" customFormat="1" x14ac:dyDescent="0.25">
      <c r="A186" s="100"/>
      <c r="B186" s="100"/>
      <c r="C186" s="110"/>
      <c r="D186" s="110"/>
      <c r="E186" s="128"/>
    </row>
    <row r="187" spans="1:5" s="20" customFormat="1" x14ac:dyDescent="0.25">
      <c r="A187" s="100"/>
      <c r="B187" s="100"/>
      <c r="C187" s="110"/>
      <c r="D187" s="110"/>
      <c r="E187" s="128"/>
    </row>
    <row r="188" spans="1:5" s="20" customFormat="1" x14ac:dyDescent="0.25">
      <c r="A188" s="100"/>
      <c r="B188" s="100"/>
      <c r="C188" s="110"/>
      <c r="D188" s="110"/>
      <c r="E188" s="128"/>
    </row>
    <row r="189" spans="1:5" s="20" customFormat="1" x14ac:dyDescent="0.25">
      <c r="A189" s="100"/>
      <c r="B189" s="100"/>
      <c r="C189" s="110"/>
      <c r="D189" s="110"/>
      <c r="E189" s="128"/>
    </row>
    <row r="190" spans="1:5" s="20" customFormat="1" x14ac:dyDescent="0.25">
      <c r="A190" s="100"/>
      <c r="B190" s="100"/>
      <c r="C190" s="110"/>
      <c r="D190" s="110"/>
      <c r="E190" s="128"/>
    </row>
    <row r="191" spans="1:5" s="20" customFormat="1" x14ac:dyDescent="0.25">
      <c r="A191" s="100"/>
      <c r="B191" s="100"/>
      <c r="C191" s="110"/>
      <c r="D191" s="110"/>
      <c r="E191" s="128"/>
    </row>
    <row r="192" spans="1:5" s="20" customFormat="1" x14ac:dyDescent="0.25">
      <c r="A192" s="100"/>
      <c r="B192" s="100"/>
      <c r="C192" s="110"/>
      <c r="D192" s="110"/>
      <c r="E192" s="128"/>
    </row>
    <row r="193" spans="1:5" s="20" customFormat="1" x14ac:dyDescent="0.25">
      <c r="A193" s="100"/>
      <c r="B193" s="100"/>
      <c r="C193" s="110"/>
      <c r="D193" s="110"/>
      <c r="E193" s="128"/>
    </row>
    <row r="194" spans="1:5" s="20" customFormat="1" x14ac:dyDescent="0.25">
      <c r="A194" s="100"/>
      <c r="B194" s="100"/>
      <c r="C194" s="110"/>
      <c r="D194" s="110"/>
      <c r="E194" s="128"/>
    </row>
    <row r="195" spans="1:5" s="20" customFormat="1" x14ac:dyDescent="0.25">
      <c r="A195" s="100"/>
      <c r="B195" s="100"/>
      <c r="C195" s="110"/>
      <c r="D195" s="110"/>
      <c r="E195" s="128"/>
    </row>
    <row r="196" spans="1:5" s="20" customFormat="1" x14ac:dyDescent="0.25">
      <c r="A196" s="100"/>
      <c r="B196" s="100"/>
      <c r="C196" s="110"/>
      <c r="D196" s="110"/>
      <c r="E196" s="128"/>
    </row>
    <row r="197" spans="1:5" s="20" customFormat="1" x14ac:dyDescent="0.25">
      <c r="A197" s="100"/>
      <c r="B197" s="100"/>
      <c r="C197" s="110"/>
      <c r="D197" s="110"/>
      <c r="E197" s="128"/>
    </row>
    <row r="198" spans="1:5" s="20" customFormat="1" x14ac:dyDescent="0.25">
      <c r="A198" s="100"/>
      <c r="B198" s="100"/>
      <c r="C198" s="110"/>
      <c r="D198" s="110"/>
      <c r="E198" s="128"/>
    </row>
    <row r="199" spans="1:5" s="20" customFormat="1" x14ac:dyDescent="0.25">
      <c r="A199" s="100"/>
      <c r="B199" s="100"/>
      <c r="C199" s="110"/>
      <c r="D199" s="110"/>
      <c r="E199" s="128"/>
    </row>
    <row r="200" spans="1:5" s="20" customFormat="1" x14ac:dyDescent="0.25">
      <c r="A200" s="100"/>
      <c r="B200" s="100"/>
      <c r="C200" s="110"/>
      <c r="D200" s="110"/>
      <c r="E200" s="128"/>
    </row>
    <row r="201" spans="1:5" s="20" customFormat="1" x14ac:dyDescent="0.25">
      <c r="A201" s="100"/>
      <c r="B201" s="100"/>
      <c r="C201" s="110"/>
      <c r="D201" s="110"/>
      <c r="E201" s="128"/>
    </row>
    <row r="202" spans="1:5" s="20" customFormat="1" x14ac:dyDescent="0.25">
      <c r="A202" s="100"/>
      <c r="B202" s="100"/>
      <c r="C202" s="110"/>
      <c r="D202" s="110"/>
      <c r="E202" s="128"/>
    </row>
    <row r="203" spans="1:5" s="20" customFormat="1" x14ac:dyDescent="0.25">
      <c r="A203" s="100"/>
      <c r="B203" s="100"/>
      <c r="C203" s="110"/>
      <c r="D203" s="110"/>
      <c r="E203" s="128"/>
    </row>
    <row r="204" spans="1:5" s="20" customFormat="1" x14ac:dyDescent="0.25">
      <c r="A204" s="100"/>
      <c r="B204" s="100"/>
      <c r="C204" s="110"/>
      <c r="D204" s="110"/>
      <c r="E204" s="128"/>
    </row>
    <row r="205" spans="1:5" s="20" customFormat="1" x14ac:dyDescent="0.25">
      <c r="A205" s="100"/>
      <c r="B205" s="100"/>
      <c r="C205" s="110"/>
      <c r="D205" s="110"/>
      <c r="E205" s="128"/>
    </row>
    <row r="206" spans="1:5" s="20" customFormat="1" x14ac:dyDescent="0.25">
      <c r="A206" s="100"/>
      <c r="B206" s="100"/>
      <c r="C206" s="110"/>
      <c r="D206" s="110"/>
      <c r="E206" s="128"/>
    </row>
    <row r="207" spans="1:5" s="20" customFormat="1" x14ac:dyDescent="0.25">
      <c r="A207" s="100"/>
      <c r="B207" s="100"/>
      <c r="C207" s="110"/>
      <c r="D207" s="110"/>
      <c r="E207" s="128"/>
    </row>
    <row r="208" spans="1:5" s="20" customFormat="1" x14ac:dyDescent="0.25">
      <c r="A208" s="100"/>
      <c r="B208" s="100"/>
      <c r="C208" s="110"/>
      <c r="D208" s="110"/>
      <c r="E208" s="128"/>
    </row>
    <row r="209" spans="1:5" s="20" customFormat="1" x14ac:dyDescent="0.25">
      <c r="A209" s="100"/>
      <c r="B209" s="100"/>
      <c r="C209" s="110"/>
      <c r="D209" s="110"/>
      <c r="E209" s="128"/>
    </row>
    <row r="210" spans="1:5" s="20" customFormat="1" x14ac:dyDescent="0.25">
      <c r="A210" s="100"/>
      <c r="B210" s="100"/>
      <c r="C210" s="110"/>
      <c r="D210" s="110"/>
      <c r="E210" s="128"/>
    </row>
    <row r="211" spans="1:5" s="20" customFormat="1" x14ac:dyDescent="0.25">
      <c r="A211" s="100"/>
      <c r="B211" s="100"/>
      <c r="C211" s="110"/>
      <c r="D211" s="110"/>
      <c r="E211" s="128"/>
    </row>
    <row r="212" spans="1:5" s="20" customFormat="1" x14ac:dyDescent="0.25">
      <c r="A212" s="100"/>
      <c r="B212" s="100"/>
      <c r="C212" s="110"/>
      <c r="D212" s="110"/>
      <c r="E212" s="128"/>
    </row>
    <row r="213" spans="1:5" s="20" customFormat="1" x14ac:dyDescent="0.25">
      <c r="A213" s="100"/>
      <c r="B213" s="100"/>
      <c r="C213" s="110"/>
      <c r="D213" s="110"/>
      <c r="E213" s="128"/>
    </row>
    <row r="214" spans="1:5" s="20" customFormat="1" x14ac:dyDescent="0.25">
      <c r="A214" s="100"/>
      <c r="B214" s="100"/>
      <c r="C214" s="110"/>
      <c r="D214" s="110"/>
      <c r="E214" s="128"/>
    </row>
    <row r="215" spans="1:5" s="20" customFormat="1" x14ac:dyDescent="0.25">
      <c r="A215" s="100"/>
      <c r="B215" s="100"/>
      <c r="C215" s="110"/>
      <c r="D215" s="110"/>
      <c r="E215" s="128"/>
    </row>
    <row r="216" spans="1:5" s="20" customFormat="1" x14ac:dyDescent="0.25">
      <c r="A216" s="100"/>
      <c r="B216" s="100"/>
      <c r="C216" s="110"/>
      <c r="D216" s="110"/>
      <c r="E216" s="128"/>
    </row>
    <row r="217" spans="1:5" s="20" customFormat="1" x14ac:dyDescent="0.25">
      <c r="A217" s="100"/>
      <c r="B217" s="100"/>
      <c r="C217" s="110"/>
      <c r="D217" s="110"/>
      <c r="E217" s="128"/>
    </row>
    <row r="218" spans="1:5" s="20" customFormat="1" x14ac:dyDescent="0.25">
      <c r="A218" s="100"/>
      <c r="B218" s="100"/>
      <c r="C218" s="110"/>
      <c r="D218" s="110"/>
      <c r="E218" s="128"/>
    </row>
    <row r="219" spans="1:5" s="20" customFormat="1" x14ac:dyDescent="0.25">
      <c r="A219" s="100"/>
      <c r="B219" s="100"/>
      <c r="C219" s="110"/>
      <c r="D219" s="110"/>
      <c r="E219" s="128"/>
    </row>
    <row r="220" spans="1:5" s="20" customFormat="1" x14ac:dyDescent="0.25">
      <c r="A220" s="100"/>
      <c r="B220" s="100"/>
      <c r="C220" s="110"/>
      <c r="D220" s="110"/>
      <c r="E220" s="128"/>
    </row>
    <row r="221" spans="1:5" s="20" customFormat="1" x14ac:dyDescent="0.25">
      <c r="A221" s="100"/>
      <c r="B221" s="100"/>
      <c r="C221" s="110"/>
      <c r="D221" s="110"/>
      <c r="E221" s="128"/>
    </row>
    <row r="222" spans="1:5" s="20" customFormat="1" x14ac:dyDescent="0.25">
      <c r="A222" s="100"/>
      <c r="B222" s="100"/>
      <c r="C222" s="110"/>
      <c r="D222" s="110"/>
      <c r="E222" s="128"/>
    </row>
    <row r="223" spans="1:5" s="20" customFormat="1" x14ac:dyDescent="0.25">
      <c r="A223" s="100"/>
      <c r="B223" s="100"/>
      <c r="C223" s="110"/>
      <c r="D223" s="110"/>
      <c r="E223" s="128"/>
    </row>
    <row r="224" spans="1:5" s="20" customFormat="1" x14ac:dyDescent="0.25">
      <c r="A224" s="100"/>
      <c r="B224" s="100"/>
      <c r="C224" s="110"/>
      <c r="D224" s="110"/>
      <c r="E224" s="128"/>
    </row>
    <row r="225" spans="1:7" s="20" customFormat="1" x14ac:dyDescent="0.25">
      <c r="A225" s="100"/>
      <c r="B225" s="100"/>
      <c r="C225" s="110"/>
      <c r="D225" s="110"/>
      <c r="E225" s="128"/>
    </row>
    <row r="226" spans="1:7" s="20" customFormat="1" x14ac:dyDescent="0.25">
      <c r="A226" s="100"/>
      <c r="B226" s="100"/>
      <c r="C226" s="110"/>
      <c r="D226" s="110"/>
      <c r="E226" s="128"/>
    </row>
    <row r="227" spans="1:7" s="20" customFormat="1" x14ac:dyDescent="0.25">
      <c r="A227" s="100"/>
      <c r="B227" s="100"/>
      <c r="C227" s="110"/>
      <c r="D227" s="110"/>
      <c r="E227" s="128"/>
    </row>
    <row r="228" spans="1:7" s="20" customFormat="1" x14ac:dyDescent="0.25">
      <c r="A228" s="100"/>
      <c r="B228" s="100"/>
      <c r="C228" s="110"/>
      <c r="D228" s="110"/>
      <c r="E228" s="128"/>
    </row>
    <row r="229" spans="1:7" s="20" customFormat="1" x14ac:dyDescent="0.25">
      <c r="A229" s="100"/>
      <c r="B229" s="100"/>
      <c r="C229" s="110"/>
      <c r="D229" s="110"/>
      <c r="E229" s="128"/>
    </row>
    <row r="230" spans="1:7" s="20" customFormat="1" x14ac:dyDescent="0.25">
      <c r="A230" s="100"/>
      <c r="B230" s="100"/>
      <c r="C230" s="110"/>
      <c r="D230" s="110"/>
      <c r="E230" s="128"/>
    </row>
    <row r="231" spans="1:7" x14ac:dyDescent="0.25">
      <c r="A231" s="100"/>
      <c r="B231" s="115"/>
      <c r="C231" s="116"/>
      <c r="D231" s="116"/>
    </row>
    <row r="232" spans="1:7" x14ac:dyDescent="0.25">
      <c r="A232" s="100"/>
      <c r="B232" s="115"/>
      <c r="C232" s="116"/>
      <c r="D232" s="116"/>
    </row>
    <row r="233" spans="1:7" x14ac:dyDescent="0.25">
      <c r="A233" s="100"/>
      <c r="B233" s="115"/>
      <c r="C233" s="116"/>
      <c r="D233" s="116"/>
    </row>
    <row r="234" spans="1:7" x14ac:dyDescent="0.25">
      <c r="A234" s="100"/>
      <c r="B234" s="115"/>
      <c r="C234" s="116"/>
      <c r="D234" s="116"/>
    </row>
    <row r="235" spans="1:7" x14ac:dyDescent="0.25">
      <c r="A235" s="100"/>
      <c r="B235" s="115"/>
      <c r="C235" s="116"/>
      <c r="D235" s="116"/>
    </row>
    <row r="236" spans="1:7" x14ac:dyDescent="0.25">
      <c r="A236" s="20"/>
      <c r="B236" s="115"/>
      <c r="C236" s="115"/>
      <c r="D236" s="125"/>
    </row>
    <row r="237" spans="1:7" x14ac:dyDescent="0.25">
      <c r="A237" s="20"/>
      <c r="B237" s="117" t="s">
        <v>387</v>
      </c>
      <c r="C237" s="117" t="s">
        <v>388</v>
      </c>
      <c r="D237" s="126" t="s">
        <v>387</v>
      </c>
      <c r="E237" s="130" t="s">
        <v>388</v>
      </c>
    </row>
    <row r="238" spans="1:7" x14ac:dyDescent="0.25">
      <c r="A238" s="20"/>
      <c r="B238" s="118" t="s">
        <v>389</v>
      </c>
      <c r="C238" s="118" t="s">
        <v>390</v>
      </c>
      <c r="D238" s="126" t="s">
        <v>389</v>
      </c>
      <c r="F238" s="96" t="s">
        <v>389</v>
      </c>
      <c r="G238" s="96" t="e">
        <f>IF(NOT(ISERROR(MATCH(F238,_xlfn.ANCHORARRAY(B249),0))),#REF!&amp;"Por favor no seleccionar los criterios de impacto",F238)</f>
        <v>#REF!</v>
      </c>
    </row>
    <row r="239" spans="1:7" x14ac:dyDescent="0.25">
      <c r="A239" s="20"/>
      <c r="B239" s="118" t="s">
        <v>389</v>
      </c>
      <c r="C239" s="118" t="s">
        <v>344</v>
      </c>
      <c r="E239" s="130" t="s">
        <v>390</v>
      </c>
    </row>
    <row r="240" spans="1:7" x14ac:dyDescent="0.25">
      <c r="A240" s="20"/>
      <c r="B240" s="118" t="s">
        <v>389</v>
      </c>
      <c r="C240" s="118" t="s">
        <v>348</v>
      </c>
      <c r="E240" s="130" t="s">
        <v>344</v>
      </c>
    </row>
    <row r="241" spans="1:5" x14ac:dyDescent="0.25">
      <c r="A241" s="20"/>
      <c r="B241" s="118" t="s">
        <v>389</v>
      </c>
      <c r="C241" s="118" t="s">
        <v>352</v>
      </c>
      <c r="E241" s="130" t="s">
        <v>348</v>
      </c>
    </row>
    <row r="242" spans="1:5" x14ac:dyDescent="0.25">
      <c r="A242" s="20"/>
      <c r="B242" s="118" t="s">
        <v>389</v>
      </c>
      <c r="C242" s="118" t="s">
        <v>356</v>
      </c>
      <c r="E242" s="130" t="s">
        <v>352</v>
      </c>
    </row>
    <row r="243" spans="1:5" x14ac:dyDescent="0.25">
      <c r="A243" s="20"/>
      <c r="B243" s="118" t="s">
        <v>338</v>
      </c>
      <c r="C243" s="118" t="s">
        <v>342</v>
      </c>
      <c r="E243" s="130" t="s">
        <v>356</v>
      </c>
    </row>
    <row r="244" spans="1:5" x14ac:dyDescent="0.25">
      <c r="A244" s="20"/>
      <c r="B244" s="118" t="s">
        <v>338</v>
      </c>
      <c r="C244" s="118" t="s">
        <v>391</v>
      </c>
      <c r="D244" s="126" t="s">
        <v>338</v>
      </c>
    </row>
    <row r="245" spans="1:5" x14ac:dyDescent="0.25">
      <c r="A245" s="20"/>
      <c r="B245" s="118" t="s">
        <v>338</v>
      </c>
      <c r="C245" s="118" t="s">
        <v>349</v>
      </c>
      <c r="E245" s="130" t="s">
        <v>342</v>
      </c>
    </row>
    <row r="246" spans="1:5" x14ac:dyDescent="0.25">
      <c r="A246" s="20"/>
      <c r="B246" s="118" t="s">
        <v>338</v>
      </c>
      <c r="C246" s="118" t="s">
        <v>392</v>
      </c>
      <c r="E246" s="130" t="s">
        <v>391</v>
      </c>
    </row>
    <row r="247" spans="1:5" x14ac:dyDescent="0.25">
      <c r="A247" s="20"/>
      <c r="B247" s="118" t="s">
        <v>338</v>
      </c>
      <c r="C247" s="118" t="s">
        <v>357</v>
      </c>
      <c r="E247" s="130" t="s">
        <v>349</v>
      </c>
    </row>
    <row r="248" spans="1:5" x14ac:dyDescent="0.25">
      <c r="A248" s="20"/>
      <c r="B248" s="118"/>
      <c r="C248" s="118"/>
      <c r="E248" s="130" t="s">
        <v>392</v>
      </c>
    </row>
    <row r="249" spans="1:5" x14ac:dyDescent="0.25">
      <c r="A249" s="20"/>
      <c r="B249" s="118" t="str">
        <f t="array" ref="B249:B251">_xlfn.UNIQUE(Tabla1[[#All],[Criterios]])</f>
        <v>Criterios</v>
      </c>
      <c r="C249" s="118"/>
      <c r="E249" s="130" t="s">
        <v>357</v>
      </c>
    </row>
    <row r="250" spans="1:5" x14ac:dyDescent="0.25">
      <c r="A250" s="20"/>
      <c r="B250" s="118" t="str">
        <v>Afectación Económica o presupuestal</v>
      </c>
      <c r="C250" s="118"/>
    </row>
    <row r="251" spans="1:5" x14ac:dyDescent="0.25">
      <c r="B251" s="118" t="str">
        <v>Pérdida Reputacional</v>
      </c>
      <c r="C251" s="118"/>
    </row>
    <row r="252" spans="1:5" x14ac:dyDescent="0.25">
      <c r="B252" s="119"/>
      <c r="C252" s="119"/>
    </row>
    <row r="253" spans="1:5" x14ac:dyDescent="0.25">
      <c r="B253" s="119"/>
      <c r="C253" s="119"/>
    </row>
    <row r="254" spans="1:5" x14ac:dyDescent="0.25">
      <c r="B254" s="119"/>
      <c r="C254" s="119"/>
    </row>
    <row r="255" spans="1:5" x14ac:dyDescent="0.25">
      <c r="B255" s="119"/>
      <c r="C255" s="119"/>
      <c r="D255" s="127"/>
    </row>
    <row r="256" spans="1:5" x14ac:dyDescent="0.25">
      <c r="B256" s="119"/>
      <c r="C256" s="119"/>
      <c r="D256" s="127"/>
    </row>
    <row r="257" spans="2:4" x14ac:dyDescent="0.25">
      <c r="B257" s="119"/>
      <c r="C257" s="119"/>
      <c r="D257" s="127"/>
    </row>
    <row r="258" spans="2:4" x14ac:dyDescent="0.25">
      <c r="B258" s="119"/>
      <c r="C258" s="119"/>
      <c r="D258" s="127"/>
    </row>
    <row r="259" spans="2:4" x14ac:dyDescent="0.25">
      <c r="B259" s="119"/>
      <c r="C259" s="119"/>
      <c r="D259" s="127"/>
    </row>
    <row r="260" spans="2:4" x14ac:dyDescent="0.25">
      <c r="B260" s="119"/>
      <c r="C260" s="119"/>
      <c r="D260" s="127"/>
    </row>
  </sheetData>
  <mergeCells count="1">
    <mergeCell ref="B2:E2"/>
  </mergeCells>
  <dataValidations count="1">
    <dataValidation type="list" allowBlank="1" showInputMessage="1" showErrorMessage="1" sqref="F238">
      <formula1>#REF!</formula1>
    </dataValidation>
  </dataValidations>
  <pageMargins left="0.7" right="0.7" top="0.75" bottom="0.75" header="0.3" footer="0.3"/>
  <pageSetup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5823789DA2E23D4CAE183E548624DB2A" ma:contentTypeVersion="12" ma:contentTypeDescription="Crear nuevo documento." ma:contentTypeScope="" ma:versionID="3f7759334f737e67642fe5bb48f71c81">
  <xsd:schema xmlns:xsd="http://www.w3.org/2001/XMLSchema" xmlns:xs="http://www.w3.org/2001/XMLSchema" xmlns:p="http://schemas.microsoft.com/office/2006/metadata/properties" xmlns:ns3="0a839b9d-77ff-4ab3-890b-70d51d11c4c5" xmlns:ns4="2497edc1-6f35-474c-9a92-dc0ded289913" targetNamespace="http://schemas.microsoft.com/office/2006/metadata/properties" ma:root="true" ma:fieldsID="75ed2a21e45ec818f92715b299486f29" ns3:_="" ns4:_="">
    <xsd:import namespace="0a839b9d-77ff-4ab3-890b-70d51d11c4c5"/>
    <xsd:import namespace="2497edc1-6f35-474c-9a92-dc0ded2899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EventHashCode" minOccurs="0"/>
                <xsd:element ref="ns3:MediaServiceGenerationTim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839b9d-77ff-4ab3-890b-70d51d11c4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497edc1-6f35-474c-9a92-dc0ded289913"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730489-07C4-43A0-AABD-33FA24C03920}">
  <ds:schemaRefs>
    <ds:schemaRef ds:uri="http://schemas.microsoft.com/office/infopath/2007/PartnerControls"/>
    <ds:schemaRef ds:uri="http://schemas.microsoft.com/office/2006/metadata/properties"/>
    <ds:schemaRef ds:uri="http://purl.org/dc/dcmitype/"/>
    <ds:schemaRef ds:uri="http://schemas.microsoft.com/office/2006/documentManagement/types"/>
    <ds:schemaRef ds:uri="http://purl.org/dc/terms/"/>
    <ds:schemaRef ds:uri="0a839b9d-77ff-4ab3-890b-70d51d11c4c5"/>
    <ds:schemaRef ds:uri="http://www.w3.org/XML/1998/namespace"/>
    <ds:schemaRef ds:uri="http://purl.org/dc/elements/1.1/"/>
    <ds:schemaRef ds:uri="http://schemas.openxmlformats.org/package/2006/metadata/core-properties"/>
    <ds:schemaRef ds:uri="2497edc1-6f35-474c-9a92-dc0ded289913"/>
  </ds:schemaRefs>
</ds:datastoreItem>
</file>

<file path=customXml/itemProps2.xml><?xml version="1.0" encoding="utf-8"?>
<ds:datastoreItem xmlns:ds="http://schemas.openxmlformats.org/officeDocument/2006/customXml" ds:itemID="{B7621197-AA8F-437A-8C09-43D994461B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839b9d-77ff-4ab3-890b-70d51d11c4c5"/>
    <ds:schemaRef ds:uri="2497edc1-6f35-474c-9a92-dc0ded2899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B41EC9-3FB2-427E-8FD3-264CB48548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Presentacion </vt:lpstr>
      <vt:lpstr>Análisis de Contexto </vt:lpstr>
      <vt:lpstr>Estrategias</vt:lpstr>
      <vt:lpstr>Instructivo</vt:lpstr>
      <vt:lpstr>Mapa Final</vt:lpstr>
      <vt:lpstr>Seguimiento 1 Trimestre</vt:lpstr>
      <vt:lpstr>Clasificación Riesgo</vt:lpstr>
      <vt:lpstr>Tabla probabilidad</vt:lpstr>
      <vt:lpstr>Tabla Impacto</vt:lpstr>
      <vt:lpstr>Tabla Valoración de Controles</vt:lpstr>
      <vt:lpstr>Matriz de Calor</vt:lpstr>
      <vt:lpstr>Hoja1</vt:lpstr>
      <vt:lpstr>LISTA</vt:lpstr>
      <vt:lpstr>Seguimiento 2 Trimestre</vt:lpstr>
      <vt:lpstr>Seguimiento 3 Trimestre </vt:lpstr>
      <vt:lpstr>Seguimiento 4 Trimestre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Sandra Johanna Chipatecua Herrera</cp:lastModifiedBy>
  <cp:revision/>
  <dcterms:created xsi:type="dcterms:W3CDTF">2021-04-16T16:11:31Z</dcterms:created>
  <dcterms:modified xsi:type="dcterms:W3CDTF">2022-08-11T14:00:11Z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0x0101005823789DA2E23D4CAE183E548624DB2A</vt:lpwstr>
  </property>
</Properties>
</file>