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hidePivotFieldList="1" defaultThemeVersion="166925"/>
  <mc:AlternateContent xmlns:mc="http://schemas.openxmlformats.org/markup-compatibility/2006">
    <mc:Choice Requires="x15">
      <x15ac:absPath xmlns:x15ac="http://schemas.microsoft.com/office/spreadsheetml/2010/11/ac" url="https://d.docs.live.net/ef10e17a85f856fb/Escritorio/Trabajo Dra Luz Stella/"/>
    </mc:Choice>
  </mc:AlternateContent>
  <xr:revisionPtr revIDLastSave="0" documentId="8_{C2ACABF9-796C-4A14-8355-E478C93E5DD3}" xr6:coauthVersionLast="47" xr6:coauthVersionMax="47" xr10:uidLastSave="{00000000-0000-0000-0000-000000000000}"/>
  <bookViews>
    <workbookView xWindow="-98" yWindow="-98" windowWidth="19396" windowHeight="11596" firstSheet="12" activeTab="15" xr2:uid="{00000000-000D-0000-FFFF-FFFF00000000}"/>
  </bookViews>
  <sheets>
    <sheet name="Presentacion " sheetId="10" r:id="rId1"/>
    <sheet name="Análisis de Contexto " sheetId="12" r:id="rId2"/>
    <sheet name="Estrategias" sheetId="11" r:id="rId3"/>
    <sheet name="Instructivo" sheetId="20" r:id="rId4"/>
    <sheet name="Mapa Final" sheetId="1" r:id="rId5"/>
    <sheet name="Clasificación Riesgo" sheetId="4" r:id="rId6"/>
    <sheet name="Hoja2" sheetId="25" r:id="rId7"/>
    <sheet name="Tabla probabilidad" sheetId="5" r:id="rId8"/>
    <sheet name="Tabla Impacto " sheetId="21" r:id="rId9"/>
    <sheet name="Hoja1" sheetId="13" state="hidden" r:id="rId10"/>
    <sheet name="LISTA" sheetId="2" state="hidden" r:id="rId11"/>
    <sheet name="Tabla Valoración de Controles" sheetId="7" r:id="rId12"/>
    <sheet name="Matriz de Calor" sheetId="15" r:id="rId13"/>
    <sheet name="Seguimiento 1 Trimestre" sheetId="16" r:id="rId14"/>
    <sheet name="Seguimiento 2 Trimestre" sheetId="22" r:id="rId15"/>
    <sheet name="Seguimiento 3 Trimestre" sheetId="23" r:id="rId16"/>
    <sheet name="Seguimiento 4 Trimestre" sheetId="24" r:id="rId17"/>
  </sheets>
  <externalReferences>
    <externalReference r:id="rId18"/>
    <externalReference r:id="rId19"/>
  </externalReferences>
  <definedNames>
    <definedName name="Data">'[1]Tabla de Valoración'!$I$2:$L$5</definedName>
    <definedName name="Diseño">'[1]Tabla de Valoración'!$I$2:$I$5</definedName>
    <definedName name="Ejecución">'[1]Tabla de Valoración'!$I$2:$L$2</definedName>
    <definedName name="Posibilidad">[2]Hoja2!$H$3:$H$7</definedName>
  </definedNames>
  <calcPr calcId="191029"/>
  <pivotCaches>
    <pivotCache cacheId="0" r:id="rId20"/>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55" i="24" l="1"/>
  <c r="G55" i="24"/>
  <c r="F55" i="24"/>
  <c r="E55" i="24"/>
  <c r="D55" i="24"/>
  <c r="C55" i="24"/>
  <c r="B55" i="24"/>
  <c r="A55" i="24"/>
  <c r="N50" i="24"/>
  <c r="G50" i="24"/>
  <c r="F50" i="24"/>
  <c r="E50" i="24"/>
  <c r="D50" i="24"/>
  <c r="C50" i="24"/>
  <c r="B50" i="24"/>
  <c r="A50" i="24"/>
  <c r="N45" i="24"/>
  <c r="G45" i="24"/>
  <c r="F45" i="24"/>
  <c r="E45" i="24"/>
  <c r="D45" i="24"/>
  <c r="C45" i="24"/>
  <c r="B45" i="24"/>
  <c r="A45" i="24"/>
  <c r="N40" i="24"/>
  <c r="G40" i="24"/>
  <c r="F40" i="24"/>
  <c r="E40" i="24"/>
  <c r="D40" i="24"/>
  <c r="C40" i="24"/>
  <c r="B40" i="24"/>
  <c r="A40" i="24"/>
  <c r="N35" i="24"/>
  <c r="G35" i="24"/>
  <c r="F35" i="24"/>
  <c r="E35" i="24"/>
  <c r="D35" i="24"/>
  <c r="C35" i="24"/>
  <c r="B35" i="24"/>
  <c r="A35" i="24"/>
  <c r="N30" i="24"/>
  <c r="G30" i="24"/>
  <c r="F30" i="24"/>
  <c r="E30" i="24"/>
  <c r="D30" i="24"/>
  <c r="C30" i="24"/>
  <c r="B30" i="24"/>
  <c r="A30" i="24"/>
  <c r="N25" i="24"/>
  <c r="G25" i="24"/>
  <c r="F25" i="24"/>
  <c r="E25" i="24"/>
  <c r="D25" i="24"/>
  <c r="C25" i="24"/>
  <c r="B25" i="24"/>
  <c r="A25" i="24"/>
  <c r="N20" i="24"/>
  <c r="G20" i="24"/>
  <c r="F20" i="24"/>
  <c r="E20" i="24"/>
  <c r="D20" i="24"/>
  <c r="C20" i="24"/>
  <c r="B20" i="24"/>
  <c r="A20" i="24"/>
  <c r="N15" i="24"/>
  <c r="G15" i="24"/>
  <c r="F15" i="24"/>
  <c r="E15" i="24"/>
  <c r="D15" i="24"/>
  <c r="C15" i="24"/>
  <c r="B15" i="24"/>
  <c r="A15" i="24"/>
  <c r="N10" i="24"/>
  <c r="G10" i="24"/>
  <c r="F10" i="24"/>
  <c r="E10" i="24"/>
  <c r="D10" i="24"/>
  <c r="C10" i="24"/>
  <c r="B10" i="24"/>
  <c r="A10" i="24"/>
  <c r="D6" i="24"/>
  <c r="D5" i="24"/>
  <c r="D4" i="24"/>
  <c r="N55" i="23"/>
  <c r="G55" i="23"/>
  <c r="F55" i="23"/>
  <c r="E55" i="23"/>
  <c r="D55" i="23"/>
  <c r="C55" i="23"/>
  <c r="B55" i="23"/>
  <c r="A55" i="23"/>
  <c r="N50" i="23"/>
  <c r="G50" i="23"/>
  <c r="F50" i="23"/>
  <c r="E50" i="23"/>
  <c r="D50" i="23"/>
  <c r="C50" i="23"/>
  <c r="B50" i="23"/>
  <c r="A50" i="23"/>
  <c r="N45" i="23"/>
  <c r="G45" i="23"/>
  <c r="F45" i="23"/>
  <c r="E45" i="23"/>
  <c r="D45" i="23"/>
  <c r="C45" i="23"/>
  <c r="B45" i="23"/>
  <c r="A45" i="23"/>
  <c r="N40" i="23"/>
  <c r="G40" i="23"/>
  <c r="F40" i="23"/>
  <c r="E40" i="23"/>
  <c r="D40" i="23"/>
  <c r="C40" i="23"/>
  <c r="B40" i="23"/>
  <c r="A40" i="23"/>
  <c r="N35" i="23"/>
  <c r="G35" i="23"/>
  <c r="F35" i="23"/>
  <c r="E35" i="23"/>
  <c r="D35" i="23"/>
  <c r="C35" i="23"/>
  <c r="B35" i="23"/>
  <c r="A35" i="23"/>
  <c r="N30" i="23"/>
  <c r="G30" i="23"/>
  <c r="F30" i="23"/>
  <c r="E30" i="23"/>
  <c r="D30" i="23"/>
  <c r="C30" i="23"/>
  <c r="B30" i="23"/>
  <c r="A30" i="23"/>
  <c r="N25" i="23"/>
  <c r="G25" i="23"/>
  <c r="F25" i="23"/>
  <c r="E25" i="23"/>
  <c r="D25" i="23"/>
  <c r="C25" i="23"/>
  <c r="B25" i="23"/>
  <c r="A25" i="23"/>
  <c r="N20" i="23"/>
  <c r="G20" i="23"/>
  <c r="F20" i="23"/>
  <c r="E20" i="23"/>
  <c r="D20" i="23"/>
  <c r="C20" i="23"/>
  <c r="B20" i="23"/>
  <c r="A20" i="23"/>
  <c r="N15" i="23"/>
  <c r="G15" i="23"/>
  <c r="F15" i="23"/>
  <c r="E15" i="23"/>
  <c r="D15" i="23"/>
  <c r="C15" i="23"/>
  <c r="B15" i="23"/>
  <c r="A15" i="23"/>
  <c r="N10" i="23"/>
  <c r="G10" i="23"/>
  <c r="F10" i="23"/>
  <c r="E10" i="23"/>
  <c r="D10" i="23"/>
  <c r="C10" i="23"/>
  <c r="B10" i="23"/>
  <c r="A10" i="23"/>
  <c r="D6" i="23"/>
  <c r="D5" i="23"/>
  <c r="D4" i="23"/>
  <c r="N55" i="22"/>
  <c r="G55" i="22"/>
  <c r="F55" i="22"/>
  <c r="E55" i="22"/>
  <c r="D55" i="22"/>
  <c r="C55" i="22"/>
  <c r="B55" i="22"/>
  <c r="A55" i="22"/>
  <c r="N50" i="22"/>
  <c r="G50" i="22"/>
  <c r="F50" i="22"/>
  <c r="E50" i="22"/>
  <c r="D50" i="22"/>
  <c r="C50" i="22"/>
  <c r="B50" i="22"/>
  <c r="A50" i="22"/>
  <c r="N45" i="22"/>
  <c r="G45" i="22"/>
  <c r="F45" i="22"/>
  <c r="E45" i="22"/>
  <c r="D45" i="22"/>
  <c r="C45" i="22"/>
  <c r="B45" i="22"/>
  <c r="A45" i="22"/>
  <c r="N40" i="22"/>
  <c r="G40" i="22"/>
  <c r="F40" i="22"/>
  <c r="E40" i="22"/>
  <c r="D40" i="22"/>
  <c r="C40" i="22"/>
  <c r="B40" i="22"/>
  <c r="A40" i="22"/>
  <c r="N35" i="22"/>
  <c r="G35" i="22"/>
  <c r="F35" i="22"/>
  <c r="E35" i="22"/>
  <c r="D35" i="22"/>
  <c r="C35" i="22"/>
  <c r="B35" i="22"/>
  <c r="A35" i="22"/>
  <c r="N30" i="22"/>
  <c r="G30" i="22"/>
  <c r="F30" i="22"/>
  <c r="E30" i="22"/>
  <c r="D30" i="22"/>
  <c r="C30" i="22"/>
  <c r="B30" i="22"/>
  <c r="A30" i="22"/>
  <c r="N25" i="22"/>
  <c r="G25" i="22"/>
  <c r="F25" i="22"/>
  <c r="E25" i="22"/>
  <c r="D25" i="22"/>
  <c r="C25" i="22"/>
  <c r="B25" i="22"/>
  <c r="A25" i="22"/>
  <c r="N20" i="22"/>
  <c r="G20" i="22"/>
  <c r="F20" i="22"/>
  <c r="E20" i="22"/>
  <c r="D20" i="22"/>
  <c r="C20" i="22"/>
  <c r="B20" i="22"/>
  <c r="A20" i="22"/>
  <c r="N15" i="22"/>
  <c r="G15" i="22"/>
  <c r="F15" i="22"/>
  <c r="E15" i="22"/>
  <c r="D15" i="22"/>
  <c r="C15" i="22"/>
  <c r="B15" i="22"/>
  <c r="A15" i="22"/>
  <c r="N10" i="22"/>
  <c r="G10" i="22"/>
  <c r="F10" i="22"/>
  <c r="E10" i="22"/>
  <c r="D10" i="22"/>
  <c r="C10" i="22"/>
  <c r="B10" i="22"/>
  <c r="A10" i="22"/>
  <c r="D6" i="22"/>
  <c r="D5" i="22"/>
  <c r="D4" i="22"/>
  <c r="B55" i="16"/>
  <c r="B50" i="16"/>
  <c r="B45" i="16"/>
  <c r="B40" i="16"/>
  <c r="B35" i="16"/>
  <c r="B30" i="16"/>
  <c r="B25" i="16"/>
  <c r="B20" i="16"/>
  <c r="B15" i="16"/>
  <c r="B10" i="16"/>
  <c r="M55" i="1" l="1"/>
  <c r="L55" i="1"/>
  <c r="M50" i="1"/>
  <c r="L50" i="1"/>
  <c r="M45" i="1"/>
  <c r="L45" i="1"/>
  <c r="M40" i="1"/>
  <c r="L40" i="1"/>
  <c r="M35" i="1"/>
  <c r="L35" i="1"/>
  <c r="M30" i="1"/>
  <c r="L30" i="1"/>
  <c r="M25" i="1"/>
  <c r="L25" i="1"/>
  <c r="M20" i="1"/>
  <c r="L20" i="1"/>
  <c r="M15" i="1"/>
  <c r="L15" i="1"/>
  <c r="I25" i="24" l="1"/>
  <c r="I25" i="23"/>
  <c r="I25" i="22"/>
  <c r="I35" i="24"/>
  <c r="I35" i="23"/>
  <c r="I35" i="22"/>
  <c r="I20" i="22"/>
  <c r="I20" i="24"/>
  <c r="I20" i="23"/>
  <c r="I40" i="22"/>
  <c r="I40" i="24"/>
  <c r="I40" i="23"/>
  <c r="I15" i="24"/>
  <c r="I15" i="23"/>
  <c r="I15" i="22"/>
  <c r="I45" i="24"/>
  <c r="I45" i="23"/>
  <c r="I45" i="22"/>
  <c r="I30" i="22"/>
  <c r="I30" i="24"/>
  <c r="I30" i="23"/>
  <c r="I55" i="22"/>
  <c r="I55" i="24"/>
  <c r="I55" i="23"/>
  <c r="I50" i="23"/>
  <c r="I50" i="22"/>
  <c r="I50" i="24"/>
  <c r="M10" i="1"/>
  <c r="L10" i="1"/>
  <c r="I10" i="22" l="1"/>
  <c r="I10" i="24"/>
  <c r="I10" i="23"/>
  <c r="B249" i="21" a="1"/>
  <c r="B249" i="21" s="1"/>
  <c r="G238" i="21" s="1"/>
  <c r="N25" i="16" l="1"/>
  <c r="G25" i="16"/>
  <c r="F25" i="16"/>
  <c r="E25" i="16"/>
  <c r="D25" i="16"/>
  <c r="C25" i="16"/>
  <c r="A25" i="16"/>
  <c r="N55" i="16"/>
  <c r="G55" i="16"/>
  <c r="F55" i="16"/>
  <c r="E55" i="16"/>
  <c r="D55" i="16"/>
  <c r="C55" i="16"/>
  <c r="A55" i="16"/>
  <c r="N50" i="16"/>
  <c r="G50" i="16"/>
  <c r="F50" i="16"/>
  <c r="E50" i="16"/>
  <c r="D50" i="16"/>
  <c r="C50" i="16"/>
  <c r="A50" i="16"/>
  <c r="N45" i="16"/>
  <c r="G45" i="16"/>
  <c r="F45" i="16"/>
  <c r="E45" i="16"/>
  <c r="D45" i="16"/>
  <c r="C45" i="16"/>
  <c r="A45" i="16"/>
  <c r="N40" i="16"/>
  <c r="G40" i="16"/>
  <c r="F40" i="16"/>
  <c r="E40" i="16"/>
  <c r="D40" i="16"/>
  <c r="C40" i="16"/>
  <c r="A40" i="16"/>
  <c r="N35" i="16"/>
  <c r="G35" i="16"/>
  <c r="F35" i="16"/>
  <c r="E35" i="16"/>
  <c r="D35" i="16"/>
  <c r="C35" i="16"/>
  <c r="A35" i="16"/>
  <c r="N30" i="16"/>
  <c r="G30" i="16"/>
  <c r="F30" i="16"/>
  <c r="E30" i="16"/>
  <c r="D30" i="16"/>
  <c r="C30" i="16"/>
  <c r="A30" i="16"/>
  <c r="N20" i="16"/>
  <c r="G20" i="16"/>
  <c r="F20" i="16"/>
  <c r="E20" i="16"/>
  <c r="D20" i="16"/>
  <c r="C20" i="16"/>
  <c r="A20" i="16"/>
  <c r="N15" i="16"/>
  <c r="G15" i="16"/>
  <c r="F15" i="16"/>
  <c r="E15" i="16"/>
  <c r="D15" i="16"/>
  <c r="C15" i="16"/>
  <c r="A15" i="16"/>
  <c r="D6" i="16"/>
  <c r="D5" i="16"/>
  <c r="D4" i="16"/>
  <c r="N10" i="16"/>
  <c r="G10" i="16"/>
  <c r="F10" i="16"/>
  <c r="E10" i="16"/>
  <c r="D10" i="16"/>
  <c r="C10" i="16"/>
  <c r="A10" i="16"/>
  <c r="T39" i="1"/>
  <c r="Q39" i="1"/>
  <c r="T38" i="1"/>
  <c r="Q38" i="1"/>
  <c r="T37" i="1"/>
  <c r="Q37" i="1"/>
  <c r="T36" i="1"/>
  <c r="Q36" i="1"/>
  <c r="T35" i="1"/>
  <c r="Q35" i="1"/>
  <c r="J35" i="1"/>
  <c r="I35" i="1"/>
  <c r="T34" i="1"/>
  <c r="Q34" i="1"/>
  <c r="T33" i="1"/>
  <c r="Q33" i="1"/>
  <c r="T32" i="1"/>
  <c r="Q32" i="1"/>
  <c r="T31" i="1"/>
  <c r="Q31" i="1"/>
  <c r="T30" i="1"/>
  <c r="Q30" i="1"/>
  <c r="AD30" i="1" s="1"/>
  <c r="J30" i="1"/>
  <c r="Z31" i="1" s="1"/>
  <c r="I30" i="1"/>
  <c r="X33" i="1" l="1"/>
  <c r="X35" i="1"/>
  <c r="AD33" i="1"/>
  <c r="N35" i="1"/>
  <c r="H35" i="24"/>
  <c r="H35" i="22"/>
  <c r="H35" i="23"/>
  <c r="H30" i="24"/>
  <c r="H30" i="22"/>
  <c r="H30" i="23"/>
  <c r="X38" i="1"/>
  <c r="H35" i="16"/>
  <c r="AD31" i="1"/>
  <c r="AC31" i="1" s="1"/>
  <c r="X30" i="1"/>
  <c r="AD39" i="1"/>
  <c r="AC39" i="1" s="1"/>
  <c r="I35" i="16"/>
  <c r="J35" i="16"/>
  <c r="N30" i="1"/>
  <c r="AD32" i="1"/>
  <c r="AC32" i="1" s="1"/>
  <c r="H30" i="16"/>
  <c r="I30" i="16"/>
  <c r="X36" i="1"/>
  <c r="Z33" i="1"/>
  <c r="Y33" i="1" s="1"/>
  <c r="Z32" i="1"/>
  <c r="Y32" i="1" s="1"/>
  <c r="X37" i="1"/>
  <c r="X32" i="1"/>
  <c r="Z35" i="1"/>
  <c r="X31" i="1"/>
  <c r="Z39" i="1"/>
  <c r="Y39" i="1" s="1"/>
  <c r="Z30" i="1"/>
  <c r="Y30" i="1" s="1"/>
  <c r="Z36" i="1"/>
  <c r="Y36" i="1" s="1"/>
  <c r="AD36" i="1"/>
  <c r="AC36" i="1" s="1"/>
  <c r="AD34" i="1"/>
  <c r="AC34" i="1" s="1"/>
  <c r="Z34" i="1"/>
  <c r="Y34" i="1" s="1"/>
  <c r="AD35" i="1"/>
  <c r="AC35" i="1" s="1"/>
  <c r="Z37" i="1"/>
  <c r="Y37" i="1" s="1"/>
  <c r="Y31" i="1"/>
  <c r="Z38" i="1"/>
  <c r="Y38" i="1" s="1"/>
  <c r="AD38" i="1"/>
  <c r="AC38" i="1" s="1"/>
  <c r="AD37" i="1"/>
  <c r="AC37" i="1" s="1"/>
  <c r="X39" i="1"/>
  <c r="X34" i="1"/>
  <c r="AC30" i="1"/>
  <c r="AC33" i="1"/>
  <c r="J35" i="24" l="1"/>
  <c r="J35" i="22"/>
  <c r="J35" i="23"/>
  <c r="J30" i="24"/>
  <c r="J30" i="22"/>
  <c r="J30" i="23"/>
  <c r="AB35" i="1"/>
  <c r="AA35" i="1" s="1"/>
  <c r="J30" i="16"/>
  <c r="AB30" i="1"/>
  <c r="AA30" i="1" s="1"/>
  <c r="Y35" i="1"/>
  <c r="AF35" i="1"/>
  <c r="AE35" i="1" s="1"/>
  <c r="AF30" i="1"/>
  <c r="AE30" i="1" s="1"/>
  <c r="L30" i="24" l="1"/>
  <c r="L30" i="23"/>
  <c r="L30" i="22"/>
  <c r="L35" i="23"/>
  <c r="L35" i="22"/>
  <c r="L35" i="24"/>
  <c r="K30" i="23"/>
  <c r="K30" i="24"/>
  <c r="K30" i="22"/>
  <c r="K35" i="23"/>
  <c r="K35" i="24"/>
  <c r="K35" i="22"/>
  <c r="AG35" i="1"/>
  <c r="L35" i="16"/>
  <c r="K30" i="16"/>
  <c r="AG30" i="1"/>
  <c r="L30" i="16"/>
  <c r="K35" i="16"/>
  <c r="T25" i="1"/>
  <c r="T26" i="1"/>
  <c r="T27" i="1"/>
  <c r="T28" i="1"/>
  <c r="T29" i="1"/>
  <c r="Q25" i="1"/>
  <c r="Q26" i="1"/>
  <c r="Q27" i="1"/>
  <c r="Q28" i="1"/>
  <c r="AD28" i="1" s="1"/>
  <c r="AC28" i="1" s="1"/>
  <c r="Q29" i="1"/>
  <c r="AD29" i="1" s="1"/>
  <c r="AC29" i="1" s="1"/>
  <c r="J25" i="1"/>
  <c r="I25" i="1"/>
  <c r="T59" i="1"/>
  <c r="Q59" i="1"/>
  <c r="T58" i="1"/>
  <c r="Q58" i="1"/>
  <c r="T57" i="1"/>
  <c r="Q57" i="1"/>
  <c r="T56" i="1"/>
  <c r="Q56" i="1"/>
  <c r="T55" i="1"/>
  <c r="Q55" i="1"/>
  <c r="J55" i="1"/>
  <c r="I55" i="1"/>
  <c r="H55" i="24" l="1"/>
  <c r="H55" i="22"/>
  <c r="H55" i="23"/>
  <c r="M30" i="23"/>
  <c r="M30" i="24"/>
  <c r="M30" i="22"/>
  <c r="M35" i="23"/>
  <c r="M35" i="24"/>
  <c r="M35" i="22"/>
  <c r="H25" i="24"/>
  <c r="H25" i="22"/>
  <c r="H25" i="23"/>
  <c r="I15" i="16"/>
  <c r="I50" i="16"/>
  <c r="I25" i="16"/>
  <c r="I20" i="16"/>
  <c r="I55" i="16"/>
  <c r="H55" i="16"/>
  <c r="I40" i="16"/>
  <c r="AD27" i="1"/>
  <c r="AC27" i="1" s="1"/>
  <c r="AD26" i="1"/>
  <c r="AC26" i="1" s="1"/>
  <c r="I10" i="16"/>
  <c r="I45" i="16"/>
  <c r="N25" i="1"/>
  <c r="H25" i="16"/>
  <c r="AD25" i="1"/>
  <c r="AC25" i="1" s="1"/>
  <c r="M30" i="16"/>
  <c r="Z25" i="1"/>
  <c r="Y25" i="1" s="1"/>
  <c r="M35" i="16"/>
  <c r="AD59" i="1"/>
  <c r="AC59" i="1" s="1"/>
  <c r="X28" i="1"/>
  <c r="X27" i="1"/>
  <c r="Z29" i="1"/>
  <c r="Y29" i="1" s="1"/>
  <c r="X26" i="1"/>
  <c r="Z28" i="1"/>
  <c r="Y28" i="1" s="1"/>
  <c r="Z27" i="1"/>
  <c r="Y27" i="1" s="1"/>
  <c r="Z26" i="1"/>
  <c r="Y26" i="1" s="1"/>
  <c r="X25" i="1"/>
  <c r="X29" i="1"/>
  <c r="X59" i="1"/>
  <c r="X58" i="1"/>
  <c r="Z58" i="1"/>
  <c r="Y58" i="1" s="1"/>
  <c r="X56" i="1"/>
  <c r="X57" i="1"/>
  <c r="Z55" i="1"/>
  <c r="Y55" i="1" s="1"/>
  <c r="Z59" i="1"/>
  <c r="Y59" i="1" s="1"/>
  <c r="Z57" i="1"/>
  <c r="Y57" i="1" s="1"/>
  <c r="X55" i="1"/>
  <c r="N55" i="1"/>
  <c r="AD58" i="1"/>
  <c r="AC58" i="1" s="1"/>
  <c r="AD56" i="1"/>
  <c r="AC56" i="1" s="1"/>
  <c r="AD57" i="1"/>
  <c r="AC57" i="1" s="1"/>
  <c r="AD55" i="1"/>
  <c r="Z56" i="1"/>
  <c r="Y56" i="1" s="1"/>
  <c r="T54" i="1"/>
  <c r="Q54" i="1"/>
  <c r="T53" i="1"/>
  <c r="Q53" i="1"/>
  <c r="AD53" i="1" s="1"/>
  <c r="AC53" i="1" s="1"/>
  <c r="T52" i="1"/>
  <c r="Q52" i="1"/>
  <c r="T51" i="1"/>
  <c r="Q51" i="1"/>
  <c r="T50" i="1"/>
  <c r="Q50" i="1"/>
  <c r="J50" i="1"/>
  <c r="I50" i="1"/>
  <c r="J55" i="24" l="1"/>
  <c r="J55" i="22"/>
  <c r="J55" i="23"/>
  <c r="H50" i="24"/>
  <c r="H50" i="22"/>
  <c r="H50" i="23"/>
  <c r="J25" i="24"/>
  <c r="J25" i="22"/>
  <c r="J25" i="23"/>
  <c r="AF25" i="1"/>
  <c r="AE25" i="1" s="1"/>
  <c r="H50" i="16"/>
  <c r="J25" i="16"/>
  <c r="J55" i="16"/>
  <c r="AB25" i="1"/>
  <c r="AA25" i="1" s="1"/>
  <c r="Z54" i="1"/>
  <c r="Y54" i="1" s="1"/>
  <c r="AC55" i="1"/>
  <c r="AF55" i="1"/>
  <c r="AE55" i="1" s="1"/>
  <c r="AB55" i="1"/>
  <c r="AA55" i="1" s="1"/>
  <c r="AD52" i="1"/>
  <c r="AC52" i="1" s="1"/>
  <c r="AD51" i="1"/>
  <c r="AC51" i="1" s="1"/>
  <c r="AD54" i="1"/>
  <c r="AC54" i="1" s="1"/>
  <c r="N50" i="1"/>
  <c r="AD50" i="1"/>
  <c r="X53" i="1"/>
  <c r="Z51" i="1"/>
  <c r="Y51" i="1" s="1"/>
  <c r="X51" i="1"/>
  <c r="X52" i="1"/>
  <c r="Z53" i="1"/>
  <c r="Y53" i="1" s="1"/>
  <c r="Z52" i="1"/>
  <c r="Y52" i="1" s="1"/>
  <c r="X50" i="1"/>
  <c r="X54" i="1"/>
  <c r="Z50" i="1"/>
  <c r="L25" i="16" l="1"/>
  <c r="L25" i="23"/>
  <c r="L25" i="22"/>
  <c r="L25" i="24"/>
  <c r="L55" i="24"/>
  <c r="L55" i="23"/>
  <c r="L55" i="22"/>
  <c r="K55" i="23"/>
  <c r="K55" i="24"/>
  <c r="K55" i="22"/>
  <c r="K25" i="23"/>
  <c r="K25" i="24"/>
  <c r="K25" i="22"/>
  <c r="J50" i="23"/>
  <c r="J50" i="22"/>
  <c r="J50" i="24"/>
  <c r="K55" i="16"/>
  <c r="L55" i="16"/>
  <c r="J50" i="16"/>
  <c r="AG25" i="1"/>
  <c r="K25" i="16"/>
  <c r="AG55" i="1"/>
  <c r="AF50" i="1"/>
  <c r="AE50" i="1" s="1"/>
  <c r="AC50" i="1"/>
  <c r="AB50" i="1"/>
  <c r="AA50" i="1" s="1"/>
  <c r="Y50" i="1"/>
  <c r="M55" i="23" l="1"/>
  <c r="M55" i="24"/>
  <c r="M55" i="22"/>
  <c r="K50" i="23"/>
  <c r="K50" i="24"/>
  <c r="K50" i="22"/>
  <c r="M25" i="23"/>
  <c r="M25" i="24"/>
  <c r="M25" i="22"/>
  <c r="L50" i="23"/>
  <c r="L50" i="24"/>
  <c r="L50" i="22"/>
  <c r="K50" i="16"/>
  <c r="M25" i="16"/>
  <c r="L50" i="16"/>
  <c r="M55" i="16"/>
  <c r="AG50" i="1"/>
  <c r="M50" i="23" l="1"/>
  <c r="M50" i="22"/>
  <c r="M50" i="24"/>
  <c r="M50" i="16"/>
  <c r="T49" i="1"/>
  <c r="Q49" i="1"/>
  <c r="T48" i="1"/>
  <c r="Q48" i="1"/>
  <c r="T47" i="1"/>
  <c r="Q47" i="1"/>
  <c r="T46" i="1"/>
  <c r="Q46" i="1"/>
  <c r="T45" i="1"/>
  <c r="Q45" i="1"/>
  <c r="J45" i="1"/>
  <c r="I45" i="1"/>
  <c r="H45" i="24" l="1"/>
  <c r="H45" i="22"/>
  <c r="H45" i="23"/>
  <c r="H45" i="16"/>
  <c r="X48" i="1"/>
  <c r="Z49" i="1"/>
  <c r="Y49" i="1" s="1"/>
  <c r="X45" i="1"/>
  <c r="X49" i="1"/>
  <c r="X47" i="1"/>
  <c r="X46" i="1"/>
  <c r="AD46" i="1"/>
  <c r="AC46" i="1" s="1"/>
  <c r="AD48" i="1"/>
  <c r="AC48" i="1" s="1"/>
  <c r="AD47" i="1"/>
  <c r="AD49" i="1"/>
  <c r="AC49" i="1" s="1"/>
  <c r="AD45" i="1"/>
  <c r="AC45" i="1" s="1"/>
  <c r="Z47" i="1"/>
  <c r="Y47" i="1" s="1"/>
  <c r="Z45" i="1"/>
  <c r="Y45" i="1" s="1"/>
  <c r="N45" i="1"/>
  <c r="Z48" i="1"/>
  <c r="Y48" i="1" s="1"/>
  <c r="Z46" i="1"/>
  <c r="Y46" i="1" s="1"/>
  <c r="J45" i="24" l="1"/>
  <c r="J45" i="22"/>
  <c r="J45" i="23"/>
  <c r="J45" i="16"/>
  <c r="AF45" i="1"/>
  <c r="AE45" i="1" s="1"/>
  <c r="AC47" i="1"/>
  <c r="AB45" i="1"/>
  <c r="AA45" i="1" s="1"/>
  <c r="L45" i="23" l="1"/>
  <c r="L45" i="22"/>
  <c r="L45" i="24"/>
  <c r="K45" i="23"/>
  <c r="K45" i="24"/>
  <c r="K45" i="22"/>
  <c r="K45" i="16"/>
  <c r="L45" i="16"/>
  <c r="AG45" i="1"/>
  <c r="T44" i="1"/>
  <c r="Q44" i="1"/>
  <c r="T43" i="1"/>
  <c r="Q43" i="1"/>
  <c r="T42" i="1"/>
  <c r="Q42" i="1"/>
  <c r="T41" i="1"/>
  <c r="Q41" i="1"/>
  <c r="T40" i="1"/>
  <c r="Q40" i="1"/>
  <c r="J40" i="1"/>
  <c r="I40" i="1"/>
  <c r="M45" i="23" l="1"/>
  <c r="M45" i="24"/>
  <c r="M45" i="22"/>
  <c r="H40" i="24"/>
  <c r="H40" i="22"/>
  <c r="H40" i="23"/>
  <c r="H40" i="16"/>
  <c r="M45" i="16"/>
  <c r="X42" i="1"/>
  <c r="X41" i="1"/>
  <c r="Z42" i="1"/>
  <c r="Y42" i="1" s="1"/>
  <c r="Z44" i="1"/>
  <c r="Y44" i="1" s="1"/>
  <c r="X43" i="1"/>
  <c r="AD41" i="1"/>
  <c r="AC41" i="1" s="1"/>
  <c r="X40" i="1"/>
  <c r="X44" i="1"/>
  <c r="AD44" i="1"/>
  <c r="AC44" i="1" s="1"/>
  <c r="AD42" i="1"/>
  <c r="AC42" i="1" s="1"/>
  <c r="AD40" i="1"/>
  <c r="AC40" i="1" s="1"/>
  <c r="AD43" i="1"/>
  <c r="AC43" i="1" s="1"/>
  <c r="Z41" i="1"/>
  <c r="Y41" i="1" s="1"/>
  <c r="Z43" i="1"/>
  <c r="Y43" i="1" s="1"/>
  <c r="Z40" i="1"/>
  <c r="Y40" i="1" s="1"/>
  <c r="N40" i="1"/>
  <c r="T24" i="1"/>
  <c r="Q24" i="1"/>
  <c r="T23" i="1"/>
  <c r="Q23" i="1"/>
  <c r="T22" i="1"/>
  <c r="Q22" i="1"/>
  <c r="T21" i="1"/>
  <c r="Q21" i="1"/>
  <c r="T20" i="1"/>
  <c r="Q20" i="1"/>
  <c r="J20" i="1"/>
  <c r="I20" i="1"/>
  <c r="T19" i="1"/>
  <c r="Q19" i="1"/>
  <c r="T18" i="1"/>
  <c r="Q18" i="1"/>
  <c r="T17" i="1"/>
  <c r="Q17" i="1"/>
  <c r="T16" i="1"/>
  <c r="Q16" i="1"/>
  <c r="T15" i="1"/>
  <c r="Q15" i="1"/>
  <c r="J15" i="1"/>
  <c r="I15" i="1"/>
  <c r="H20" i="24" l="1"/>
  <c r="H20" i="22"/>
  <c r="H20" i="23"/>
  <c r="H15" i="24"/>
  <c r="H15" i="22"/>
  <c r="H15" i="23"/>
  <c r="J40" i="24"/>
  <c r="J40" i="22"/>
  <c r="J40" i="23"/>
  <c r="J40" i="16"/>
  <c r="H20" i="16"/>
  <c r="H15" i="16"/>
  <c r="Z19" i="1"/>
  <c r="Y19" i="1" s="1"/>
  <c r="Z15" i="1"/>
  <c r="Y15" i="1" s="1"/>
  <c r="Z17" i="1"/>
  <c r="Y17" i="1" s="1"/>
  <c r="Z18" i="1"/>
  <c r="Y18" i="1" s="1"/>
  <c r="Z16" i="1"/>
  <c r="Y16" i="1" s="1"/>
  <c r="Z24" i="1"/>
  <c r="Z21" i="1"/>
  <c r="Y21" i="1" s="1"/>
  <c r="Z22" i="1"/>
  <c r="Y22" i="1" s="1"/>
  <c r="Z20" i="1"/>
  <c r="Y20" i="1" s="1"/>
  <c r="Z23" i="1"/>
  <c r="Y23" i="1" s="1"/>
  <c r="X21" i="1"/>
  <c r="X23" i="1"/>
  <c r="X18" i="1"/>
  <c r="X15" i="1"/>
  <c r="X19" i="1"/>
  <c r="X22" i="1"/>
  <c r="X16" i="1"/>
  <c r="X17" i="1"/>
  <c r="X20" i="1"/>
  <c r="X24" i="1"/>
  <c r="AB40" i="1"/>
  <c r="AA40" i="1" s="1"/>
  <c r="AF40" i="1"/>
  <c r="AE40" i="1" s="1"/>
  <c r="N15" i="1"/>
  <c r="AD18" i="1"/>
  <c r="AD19" i="1"/>
  <c r="AD15" i="1"/>
  <c r="AD17" i="1"/>
  <c r="AD16" i="1"/>
  <c r="AD21" i="1"/>
  <c r="AD20" i="1"/>
  <c r="AD22" i="1"/>
  <c r="AD24" i="1"/>
  <c r="AD23" i="1"/>
  <c r="N20" i="1"/>
  <c r="Y24" i="1"/>
  <c r="L40" i="24" l="1"/>
  <c r="L40" i="23"/>
  <c r="L40" i="22"/>
  <c r="J20" i="24"/>
  <c r="J20" i="22"/>
  <c r="J20" i="23"/>
  <c r="J15" i="24"/>
  <c r="J15" i="22"/>
  <c r="J15" i="23"/>
  <c r="K40" i="23"/>
  <c r="K40" i="24"/>
  <c r="K40" i="22"/>
  <c r="J15" i="16"/>
  <c r="L40" i="16"/>
  <c r="K40" i="16"/>
  <c r="J20" i="16"/>
  <c r="AG40" i="1"/>
  <c r="AB20" i="1"/>
  <c r="AA20" i="1" s="1"/>
  <c r="AB15" i="1"/>
  <c r="AA15" i="1" s="1"/>
  <c r="K20" i="23" l="1"/>
  <c r="K20" i="24"/>
  <c r="K20" i="22"/>
  <c r="K15" i="23"/>
  <c r="K15" i="24"/>
  <c r="K15" i="22"/>
  <c r="M40" i="23"/>
  <c r="M40" i="22"/>
  <c r="M40" i="24"/>
  <c r="K15" i="16"/>
  <c r="K20" i="16"/>
  <c r="M40" i="16"/>
  <c r="T14" i="1"/>
  <c r="Q14" i="1"/>
  <c r="T13" i="1"/>
  <c r="Q13" i="1"/>
  <c r="T12" i="1"/>
  <c r="Q12" i="1"/>
  <c r="AC23" i="1" l="1"/>
  <c r="AC21" i="1"/>
  <c r="AC19" i="1"/>
  <c r="AC22" i="1"/>
  <c r="AC24" i="1"/>
  <c r="AC18" i="1"/>
  <c r="AC16" i="1"/>
  <c r="AC17" i="1"/>
  <c r="AD12" i="1"/>
  <c r="AC12" i="1" s="1"/>
  <c r="AD13" i="1"/>
  <c r="AC13" i="1" s="1"/>
  <c r="AD14" i="1"/>
  <c r="AC14" i="1" s="1"/>
  <c r="Q11" i="1"/>
  <c r="T11" i="1"/>
  <c r="T10" i="1"/>
  <c r="AF20" i="1" l="1"/>
  <c r="AE20" i="1" s="1"/>
  <c r="AC20" i="1"/>
  <c r="AF15" i="1"/>
  <c r="AE15" i="1" s="1"/>
  <c r="AC15" i="1"/>
  <c r="AD11" i="1"/>
  <c r="Q10" i="1"/>
  <c r="AD10" i="1" s="1"/>
  <c r="J10" i="1"/>
  <c r="L15" i="23" l="1"/>
  <c r="L15" i="22"/>
  <c r="L15" i="24"/>
  <c r="L20" i="24"/>
  <c r="L20" i="23"/>
  <c r="L20" i="22"/>
  <c r="AG15" i="1"/>
  <c r="L15" i="16"/>
  <c r="AG20" i="1"/>
  <c r="L20" i="16"/>
  <c r="Z12" i="1"/>
  <c r="Z10" i="1"/>
  <c r="Y10" i="1" s="1"/>
  <c r="Z11" i="1"/>
  <c r="Z13" i="1"/>
  <c r="Z14" i="1"/>
  <c r="AC11" i="1"/>
  <c r="X13" i="1"/>
  <c r="X12" i="1"/>
  <c r="X14" i="1"/>
  <c r="AC10" i="1"/>
  <c r="X10" i="1"/>
  <c r="X11" i="1"/>
  <c r="I10" i="1"/>
  <c r="M20" i="23" l="1"/>
  <c r="M20" i="24"/>
  <c r="M20" i="22"/>
  <c r="M15" i="23"/>
  <c r="M15" i="24"/>
  <c r="M15" i="22"/>
  <c r="H10" i="24"/>
  <c r="H10" i="22"/>
  <c r="H10" i="23"/>
  <c r="M20" i="16"/>
  <c r="N10" i="1"/>
  <c r="H10" i="16"/>
  <c r="M15" i="16"/>
  <c r="AF10" i="1"/>
  <c r="AE10" i="1" s="1"/>
  <c r="Y13" i="1"/>
  <c r="Y12" i="1"/>
  <c r="Y11" i="1"/>
  <c r="Y14" i="1"/>
  <c r="AB10" i="1"/>
  <c r="AA10" i="1" s="1"/>
  <c r="L10" i="24" l="1"/>
  <c r="L10" i="23"/>
  <c r="L10" i="22"/>
  <c r="K10" i="23"/>
  <c r="K10" i="24"/>
  <c r="K10" i="22"/>
  <c r="J10" i="24"/>
  <c r="J10" i="22"/>
  <c r="J10" i="23"/>
  <c r="L10" i="16"/>
  <c r="J10" i="16"/>
  <c r="K10" i="16"/>
  <c r="AG10" i="1"/>
  <c r="M10" i="23" l="1"/>
  <c r="M10" i="24"/>
  <c r="M10" i="22"/>
  <c r="M10" i="16"/>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<sst xmlns="http://schemas.openxmlformats.org/spreadsheetml/2006/main" count="2905" uniqueCount="625">
  <si>
    <t>Proceso:</t>
  </si>
  <si>
    <t>Objetivo:</t>
  </si>
  <si>
    <t>Alcance:</t>
  </si>
  <si>
    <t>Identificación del riesgo</t>
  </si>
  <si>
    <t>Análisis del riesgo inherente</t>
  </si>
  <si>
    <t>Evaluación del riesgo - Valoración de los controles</t>
  </si>
  <si>
    <t>Evaluación del riesgo - Nivel del riesgo residual</t>
  </si>
  <si>
    <t>Plan de Acción</t>
  </si>
  <si>
    <t>Impacto</t>
  </si>
  <si>
    <t>Causa Inmediata</t>
  </si>
  <si>
    <t>Causa Raíz</t>
  </si>
  <si>
    <t>Descripción del Riesgo</t>
  </si>
  <si>
    <t>Clasificación del Riesgo</t>
  </si>
  <si>
    <t>Frecuencia con la cual se realiza la actividad</t>
  </si>
  <si>
    <t>Probabilidad Inherente</t>
  </si>
  <si>
    <t>%</t>
  </si>
  <si>
    <t>Criterios de impacto</t>
  </si>
  <si>
    <t>Impacto 
Inherente</t>
  </si>
  <si>
    <t>Zona de Riesgo Inherente</t>
  </si>
  <si>
    <t>No. Control</t>
  </si>
  <si>
    <t>Descripción del Control</t>
  </si>
  <si>
    <t>Afectación</t>
  </si>
  <si>
    <t>Atributos</t>
  </si>
  <si>
    <t>Impacto Residual Final</t>
  </si>
  <si>
    <t>Zona de Riesgo Final</t>
  </si>
  <si>
    <t>Tratamiento</t>
  </si>
  <si>
    <t>Responsable</t>
  </si>
  <si>
    <t>Fecha Implementación</t>
  </si>
  <si>
    <t>Fecha Seguimiento</t>
  </si>
  <si>
    <t>Seguimiento</t>
  </si>
  <si>
    <t>Estado</t>
  </si>
  <si>
    <t>Tipo</t>
  </si>
  <si>
    <t>Implementación</t>
  </si>
  <si>
    <t>Calificación</t>
  </si>
  <si>
    <t>Documentación</t>
  </si>
  <si>
    <t>Frecuencia</t>
  </si>
  <si>
    <t>Evidencia</t>
  </si>
  <si>
    <t>N.</t>
  </si>
  <si>
    <t>IMPACTO</t>
  </si>
  <si>
    <t>CLASIFICACIÓN DEL RIESGO</t>
  </si>
  <si>
    <t>Reputacional</t>
  </si>
  <si>
    <t>Ejecución y Administración de Procesos</t>
  </si>
  <si>
    <t>Fraude Externo</t>
  </si>
  <si>
    <t>Fraude Interno</t>
  </si>
  <si>
    <t>Fallas Tecnológicas</t>
  </si>
  <si>
    <t>Relaciones Laborales</t>
  </si>
  <si>
    <t>CRITERIOS DE IMPACTO</t>
  </si>
  <si>
    <t>El riesgo afecta la imagen de alguna área de la organización</t>
  </si>
  <si>
    <t>El riesgo afecta la imagen de la entidad internamente, de conocimiento general, nivel interno, alta dirección, contratista y/o de provedores</t>
  </si>
  <si>
    <t>El riesgo afecta la imagen de de la entidad con efecto publicitario sostenido a nivel de sector administrativo, nivel departamental o municipal</t>
  </si>
  <si>
    <t>El riesgo afecta la imagen de la entidad a nivel nacional, con efecto publicitarios sostenible a nivel país</t>
  </si>
  <si>
    <t>TIPO</t>
  </si>
  <si>
    <t>Preventivo</t>
  </si>
  <si>
    <t>Detectivo</t>
  </si>
  <si>
    <t>Correctivo</t>
  </si>
  <si>
    <t xml:space="preserve">IMPLEMENTACIÓN </t>
  </si>
  <si>
    <t>Automático</t>
  </si>
  <si>
    <t>Manual</t>
  </si>
  <si>
    <t>DOCUMENTACIÓN</t>
  </si>
  <si>
    <t>Documentado</t>
  </si>
  <si>
    <t>Sin documentar</t>
  </si>
  <si>
    <t>FRECUENCIA</t>
  </si>
  <si>
    <t>Continua</t>
  </si>
  <si>
    <t>Aleatoria</t>
  </si>
  <si>
    <t>EVIDENCIA</t>
  </si>
  <si>
    <t>Con Registro</t>
  </si>
  <si>
    <t>Sin Registro</t>
  </si>
  <si>
    <t>SIGCMA</t>
  </si>
  <si>
    <t xml:space="preserve">MATRIZ DE RIESGOS SIGCMA </t>
  </si>
  <si>
    <t>Matriz Mapa de Riesgos</t>
  </si>
  <si>
    <t>Orientaciones Generales</t>
  </si>
  <si>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</si>
  <si>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</si>
  <si>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</si>
  <si>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</si>
  <si>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</si>
  <si>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</si>
  <si>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</si>
  <si>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</si>
  <si>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</si>
  <si>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</si>
  <si>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</si>
  <si>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t>Frecuencia con la cual se lleva a cabo la actividad</t>
  </si>
  <si>
    <t>Criterios de Impacto</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</si>
  <si>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</si>
  <si>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</si>
  <si>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</si>
  <si>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</si>
  <si>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r>
      <t xml:space="preserve">ATRIBUTOS INFORMATIVOS
</t>
    </r>
    <r>
      <rPr>
        <sz val="9"/>
        <rFont val="Arial Narrow"/>
        <family val="2"/>
      </rPr>
      <t>Frecuencia</t>
    </r>
  </si>
  <si>
    <r>
      <t xml:space="preserve">ATRIBUTOS INFORMATIVOS
</t>
    </r>
    <r>
      <rPr>
        <sz val="9"/>
        <rFont val="Arial Narrow"/>
        <family val="2"/>
      </rPr>
      <t>Registro</t>
    </r>
  </si>
  <si>
    <t>Evaluación del Nivel de Riesgo - Nivel de Riesgo Residual</t>
  </si>
  <si>
    <r>
      <t xml:space="preserve">Plan de Acción
</t>
    </r>
    <r>
      <rPr>
        <sz val="9"/>
        <rFont val="Arial Narrow"/>
        <family val="2"/>
      </rPr>
      <t xml:space="preserve">Responsable, fecha implementación,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</si>
  <si>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</si>
  <si>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DAÑOS ACTIVOS FIJOS/ EVENTOS EXTERNOS</t>
  </si>
  <si>
    <t>EJECUCIÓN Y ADMINISTRACIÓN DE PROCESOS</t>
  </si>
  <si>
    <t>FALLAS TECNÓLOGICAS</t>
  </si>
  <si>
    <t>FRAUDE EXTERNO</t>
  </si>
  <si>
    <t>FRAUDE INTERNO</t>
  </si>
  <si>
    <t>RELACIONES LABORALES</t>
  </si>
  <si>
    <t>USUARIOS, PRODUCTOS Y PRÁCTICAS ORGANIZACIONALES</t>
  </si>
  <si>
    <t>Pérdida por daños o extravíos de los activos fijos por desastres naturales u otros riesgos/eventos externos como atentados, vandalismo, orden público.</t>
  </si>
  <si>
    <t>Pérdidas derivadas de errores en la ejecución y administración de procesos.</t>
  </si>
  <si>
    <t>Errores en hardware, software, telecomunicaciones, interrupción de servicios básicos.</t>
  </si>
  <si>
    <t>Pérdida derivada de actos de fraude por personas ajenas a la organización (no participa personal de la entidad).</t>
  </si>
  <si>
    <t>Pérdida debido a actos de fraude, actuaciones irregulares, comisión de hechos delictivos abuso de confianza, apropiación indebida, incumplimiento d e regulaciones legales o internas de la entidad en las cuales está involucrado por lo menos 1 participante interno de la organización, son realizadas de forma intencional y/o con ánimo de lucro para sí mismo o para terceros.</t>
  </si>
  <si>
    <t>Pérdidas que surgen de acciones contrarias a las leyes o acuerdos de empleo, salud o seguridad, del pago de demandas por daños personales o de discriminación.</t>
  </si>
  <si>
    <t>Fallas negligentes o involuntarias de las obligaciones frente a los usuarios y que impiden satisfacer una obligación profesional frente a éstos.</t>
  </si>
  <si>
    <t>Tabla Criterios para definir el nivel de probabilidad</t>
  </si>
  <si>
    <t>Frecuencia de la Actividad</t>
  </si>
  <si>
    <t>Probabilidad</t>
  </si>
  <si>
    <t>Muy Baja</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</si>
  <si>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</si>
  <si>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</si>
  <si>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</si>
  <si>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</si>
  <si>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</si>
  <si>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</si>
  <si>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</si>
  <si>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</si>
  <si>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</si>
  <si>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</si>
  <si>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</si>
  <si>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</si>
  <si>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 xml:space="preserve">Afectación menor a 10 SMLMV </t>
  </si>
  <si>
    <t>Menor</t>
  </si>
  <si>
    <t xml:space="preserve">Entre 10 y 50 SMLMV </t>
  </si>
  <si>
    <t>El riesgo afecta la imagen de la entidad internamente, de conocimiento general, nivel interno, de junta dircetiva y accionistas y/o de provedores</t>
  </si>
  <si>
    <t>Moderado</t>
  </si>
  <si>
    <t xml:space="preserve">Entre 50 y 100 SMLMV </t>
  </si>
  <si>
    <t>El riesgo afecta la imagen de la entidad con algunos usuarios de relevancia frente al logro de los objetivos</t>
  </si>
  <si>
    <t>Mayor</t>
  </si>
  <si>
    <t xml:space="preserve">Entre 100 y 500 SMLMV </t>
  </si>
  <si>
    <t>Catastrófico</t>
  </si>
  <si>
    <t xml:space="preserve">Mayor a 500 SMLMV </t>
  </si>
  <si>
    <t xml:space="preserve">     Entre 50 y 100 SMLMV </t>
  </si>
  <si>
    <t xml:space="preserve">     El riesgo afecta la imagen de la entidad con algunos usuarios de relevancia frente al logro de los objetivos</t>
  </si>
  <si>
    <t>Criterios</t>
  </si>
  <si>
    <t>Subcriterios</t>
  </si>
  <si>
    <t>Afectación Económica o presupuestal</t>
  </si>
  <si>
    <t>Afectación menor a 10 SMLMV .</t>
  </si>
  <si>
    <t>Tabla Atributos de para el diseño del control</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</si>
  <si>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</si>
  <si>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</si>
  <si>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</si>
  <si>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</si>
  <si>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</si>
  <si>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</si>
  <si>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</si>
  <si>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</si>
  <si>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</si>
  <si>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</si>
  <si>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</si>
  <si>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</si>
  <si>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</si>
  <si>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</si>
  <si>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</si>
  <si>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</si>
  <si>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El control deja un registro que permite evidenciar la ejecución del control</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</si>
  <si>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</si>
  <si>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</si>
  <si>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Muy Alta
100%</t>
  </si>
  <si>
    <t>Extremo</t>
  </si>
  <si>
    <t>Alta
80%</t>
  </si>
  <si>
    <t>Alto</t>
  </si>
  <si>
    <t>Media
60%</t>
  </si>
  <si>
    <t>Baja
40%</t>
  </si>
  <si>
    <t>Bajo</t>
  </si>
  <si>
    <t>Muy Baja
20%</t>
  </si>
  <si>
    <t>Leve
20%</t>
  </si>
  <si>
    <t>Menor
40%</t>
  </si>
  <si>
    <t>Moderado
60%</t>
  </si>
  <si>
    <t>Mayor
80%</t>
  </si>
  <si>
    <t>Catastrófico
100%</t>
  </si>
  <si>
    <t xml:space="preserve">Permite definir el consecutivo de riesgos.
</t>
  </si>
  <si>
    <t>Daños Activos Fijos/Eventos Externos</t>
  </si>
  <si>
    <t>ESTADO</t>
  </si>
  <si>
    <t>Finalizado</t>
  </si>
  <si>
    <t>En Curso</t>
  </si>
  <si>
    <t>FECHA</t>
  </si>
  <si>
    <t>X</t>
  </si>
  <si>
    <t>DESPACHO JUDICIAL CERTIFICADO</t>
  </si>
  <si>
    <t>DIRECCIÓN SECCIONAL DE ADMINISTRACIÓN JUDICIAL</t>
  </si>
  <si>
    <t>CONSEJO SECCIONAL DE LA JUDICATURA</t>
  </si>
  <si>
    <t>ADMINISTRACIÓN DE JUSTICIA</t>
  </si>
  <si>
    <t>Misionales</t>
  </si>
  <si>
    <t>PROCESO (indique el tipo de proceso si es Estratégico. Misional, Apoyo, Evaluación y Mejora y especifique el nombre del proceso)</t>
  </si>
  <si>
    <t>CONSEJO SUPERIOR DE LA JUDICATURA</t>
  </si>
  <si>
    <t xml:space="preserve">                                                                         Consejo Superior de la Judicatura</t>
  </si>
  <si>
    <t>Consejo Superior de la Judicatura</t>
  </si>
  <si>
    <t xml:space="preserve">ESTRATEGIAS/ACCIONES </t>
  </si>
  <si>
    <t>ESTRATEGIAS  DOFA</t>
  </si>
  <si>
    <t>ESTRATEGIA/ACCIÓN/ PROYECTO</t>
  </si>
  <si>
    <t xml:space="preserve">GESTIONA </t>
  </si>
  <si>
    <t xml:space="preserve">DOCUMENTADA EN </t>
  </si>
  <si>
    <t>A</t>
  </si>
  <si>
    <t>O</t>
  </si>
  <si>
    <t>D</t>
  </si>
  <si>
    <t>F</t>
  </si>
  <si>
    <t>Análisis de Contexto</t>
  </si>
  <si>
    <t>ESPECIALIDAD:</t>
  </si>
  <si>
    <t xml:space="preserve">PROCESO </t>
  </si>
  <si>
    <t>ADMINISTRACIÓN DE JUSTICIA Y ACCIONES CONSTITUCIONALES</t>
  </si>
  <si>
    <t>DEPENDENCIA JUDICIAL CERTIFICADA:</t>
  </si>
  <si>
    <t>DESPACHOS JUDICIALES</t>
  </si>
  <si>
    <t xml:space="preserve">OBJETIVO DEL PROCESO: </t>
  </si>
  <si>
    <t>Administrar justicia dirigiendo la actuación procesal, hacia la emisión de una decisión de carácter definitivo mediante la aplicación de la normatividad vigente.</t>
  </si>
  <si>
    <t xml:space="preserve">CONTEXTO EXTERNO </t>
  </si>
  <si>
    <t xml:space="preserve">FACTORES TEMÁTICO </t>
  </si>
  <si>
    <t>No.</t>
  </si>
  <si>
    <t xml:space="preserve">AMENAZAS (Factores específicos) </t>
  </si>
  <si>
    <t xml:space="preserve">No. </t>
  </si>
  <si>
    <t xml:space="preserve">OPORTUNIDADES (Factores específicos) </t>
  </si>
  <si>
    <t xml:space="preserve">Político (cambios de gobierno, legislación, políticas públicas, regulación). </t>
  </si>
  <si>
    <t>Económicos y Financieros( disponibilidad de capital, liquidez, mercados financieros, desempleo, competencia.)</t>
  </si>
  <si>
    <t>Sociales  y culturales (cultura, religión, demografía, responsabilidad social, orden público.)</t>
  </si>
  <si>
    <t>Tecnológicos (desarrollo digital,avances en tecnología, acceso a sistemas de información externos, gobierno en línea.</t>
  </si>
  <si>
    <t>Falta de conocimiento y capacitación de las partes interesadas externas en la totalidad de las herramientas tecnológicas dispuestas para prestar el servicio de justicia.</t>
  </si>
  <si>
    <t>Legales y reglamentarios (estándares nacionales, internacionales, regulacion )</t>
  </si>
  <si>
    <t>AMBIENTALES: emisiones y residuos, energía, catástrofes naturales, desarrollo sostenible.</t>
  </si>
  <si>
    <t xml:space="preserve">CONTEXTO INTERNO </t>
  </si>
  <si>
    <t xml:space="preserve">ACTORES TEMÁTICO </t>
  </si>
  <si>
    <t xml:space="preserve">DEBILIDADES  (Factores específicos)  </t>
  </si>
  <si>
    <t xml:space="preserve">FORTALEZAS(Factores específicos) ) </t>
  </si>
  <si>
    <t>Recursos financieros (presupuesto de funcionamiento, recursos de inversión</t>
  </si>
  <si>
    <t>Personal
( competencia del personal, disponibilidad, suficiencia, seguridad
y salud ocupacional.)</t>
  </si>
  <si>
    <t xml:space="preserve">Tecnológicos </t>
  </si>
  <si>
    <t>Elementos de trabajo (papel, equipos)</t>
  </si>
  <si>
    <t>Otros</t>
  </si>
  <si>
    <t xml:space="preserve"> MAPA DE RIESGOS SIGCMA</t>
  </si>
  <si>
    <t>DEPENDENCIA (Unidad misional del CSJ o Unidad de la DEAJ o Seccional o CSJ en caso de despachos judiciales certificados)</t>
  </si>
  <si>
    <t xml:space="preserve">Alto </t>
  </si>
  <si>
    <t>Muy BajaLeve</t>
  </si>
  <si>
    <t>Muy BajaMenor</t>
  </si>
  <si>
    <t>Muy BajaModerado</t>
  </si>
  <si>
    <t>Muy BajaMayor</t>
  </si>
  <si>
    <t>Muy BajaCatastrófico</t>
  </si>
  <si>
    <t>MediaMenor</t>
  </si>
  <si>
    <t>BajaLeve</t>
  </si>
  <si>
    <t>BajaMenor</t>
  </si>
  <si>
    <t>BajaModerado</t>
  </si>
  <si>
    <t>BajaMayor</t>
  </si>
  <si>
    <t>BajaCatastrófico</t>
  </si>
  <si>
    <t>MediaLeve</t>
  </si>
  <si>
    <t>MediaMayor</t>
  </si>
  <si>
    <t>MediaCatastrófico</t>
  </si>
  <si>
    <t>AltaLeve</t>
  </si>
  <si>
    <t>AltaMenor</t>
  </si>
  <si>
    <t>AltaModerado</t>
  </si>
  <si>
    <t>AltaMayor</t>
  </si>
  <si>
    <t>AltaCatastrófico</t>
  </si>
  <si>
    <t>MuyAltaLeve</t>
  </si>
  <si>
    <t>MuyAltaMenor</t>
  </si>
  <si>
    <t>MediaModerado</t>
  </si>
  <si>
    <t>MuyAltaModerado</t>
  </si>
  <si>
    <t>MuyAltaCatastrófico</t>
  </si>
  <si>
    <t>MuyAltaMayor</t>
  </si>
  <si>
    <t>Leve</t>
  </si>
  <si>
    <t>PreventivoAutomático</t>
  </si>
  <si>
    <t>PreventivoManual</t>
  </si>
  <si>
    <t>DetectivoAutomático</t>
  </si>
  <si>
    <t>DetectivoManual</t>
  </si>
  <si>
    <t>CorrectivoAutomático</t>
  </si>
  <si>
    <t>CorrectivoManual</t>
  </si>
  <si>
    <t>Probabilidad Residua Finall</t>
  </si>
  <si>
    <t>Muy Baja El riesgo afecta la imagen de alguna área de la organización</t>
  </si>
  <si>
    <t>Muy Baja El riesgo afecta la imagen de la entidad internamente, de conocimiento general, nivel interno, alta dirección, contratista y/o de provedores</t>
  </si>
  <si>
    <t>Muy Baja El riesgo afecta la imagen de la entidad con algunos usuarios de relevancia frente al logro de los objetivos</t>
  </si>
  <si>
    <t>Muy Baja El riesgo afecta la imagen de de la entidad con efecto publicitario sostenido a nivel administrativo</t>
  </si>
  <si>
    <t>Muy Baja El riesgo afecta la imagen de la entidad a nivel nacional, con efecto publicitarios sostenible a nivel país</t>
  </si>
  <si>
    <t>Baja El riesgo afecta la imagen de alguna área de la organización</t>
  </si>
  <si>
    <t>Baja El riesgo afecta la imagen de la entidad internamente, de conocimiento general, nivel interno, alta dirección, contratista y/o de provedores</t>
  </si>
  <si>
    <t>Baja El riesgo afecta la imagen de la entidad con algunos usuarios de relevancia frente al logro de los objetivos</t>
  </si>
  <si>
    <t>Baja El riesgo afecta la imagen de de la entidad con efecto publicitario sostenido a nivel administrativo</t>
  </si>
  <si>
    <t>Baja El riesgo afecta la imagen de la entidad a nivel nacional, con efecto publicitarios sostenible a nivel país</t>
  </si>
  <si>
    <t>Media El riesgo afecta la imagen de alguna área de la organización</t>
  </si>
  <si>
    <t>Media El riesgo afecta la imagen de la entidad internamente, de conocimiento general, nivel interno, alta dirección, contratista y/o de provedores</t>
  </si>
  <si>
    <t>Media El riesgo afecta la imagen de la entidad con algunos usuarios de relevancia frente al logro de los objetivos</t>
  </si>
  <si>
    <t>Media El riesgo afecta la imagen de de la entidad con efecto publicitario sostenido a nivel administrativo</t>
  </si>
  <si>
    <t>Media El riesgo afecta la imagen de la entidad a nivel nacional, con efecto publicitarios sostenible a nivel país</t>
  </si>
  <si>
    <t>Alta El riesgo afecta la imagen de alguna área de la organización</t>
  </si>
  <si>
    <t>Alta El riesgo afecta la imagen de la entidad internamente, de conocimiento general, nivel interno, alta dirección, contratista y/o de provedores</t>
  </si>
  <si>
    <t>Alta El riesgo afecta la imagen de la entidad con algunos usuarios de relevancia frente al logro de los objetivos</t>
  </si>
  <si>
    <t>Alta El riesgo afecta la imagen de de la entidad con efecto publicitario sostenido a nivel administrativo</t>
  </si>
  <si>
    <t>Alta El riesgo afecta la imagen de la entidad a nivel nacional, con efecto publicitarios sostenible a nivel país</t>
  </si>
  <si>
    <t>Muy Alta El riesgo afecta la imagen de alguna área de la organización</t>
  </si>
  <si>
    <t>Muy Alta El riesgo afecta la imagen de la entidad internamente, de conocimiento general, nivel interno, alta dirección, contratista y/o de provedores</t>
  </si>
  <si>
    <t>Muy Alta El riesgo afecta la imagen de la entidad con algunos usuarios de relevancia frente al logro de los objetivos</t>
  </si>
  <si>
    <t>Muy Alta El riesgo afecta la imagen de de la entidad con efecto publicitario sostenido a nivel administrativo</t>
  </si>
  <si>
    <t>Muy Alta El riesgo afecta la imagen de la entidad a nivel nacional, con efecto publicitarios sostenible a nivel país</t>
  </si>
  <si>
    <t xml:space="preserve">Probabilidad Residual </t>
  </si>
  <si>
    <t>Impacto Inherente</t>
  </si>
  <si>
    <t>Probabilidad Residual Final</t>
  </si>
  <si>
    <t>Riesgo Final</t>
  </si>
  <si>
    <t xml:space="preserve">Leve </t>
  </si>
  <si>
    <t xml:space="preserve">Moderado </t>
  </si>
  <si>
    <t xml:space="preserve">Mayor </t>
  </si>
  <si>
    <t xml:space="preserve">Catastrófico </t>
  </si>
  <si>
    <t>Muy AltaLeve</t>
  </si>
  <si>
    <t>Muy AltaMenor</t>
  </si>
  <si>
    <t>Muy AltaModerado</t>
  </si>
  <si>
    <t>Muy AltaMayor</t>
  </si>
  <si>
    <t>Muy AltaCatastrófico</t>
  </si>
  <si>
    <t>Probabilidad Residual</t>
  </si>
  <si>
    <t>TRATAMIENTO</t>
  </si>
  <si>
    <t>Aceptar</t>
  </si>
  <si>
    <t>Evitar</t>
  </si>
  <si>
    <t>Reducir(compartir)</t>
  </si>
  <si>
    <t>Reducir(mitigar)</t>
  </si>
  <si>
    <t>Vulneración de los derechos fundamentales de los ciudadanos</t>
  </si>
  <si>
    <t xml:space="preserve"> Actuaciones procesales después del vencimiento de los términos legales  </t>
  </si>
  <si>
    <t xml:space="preserve">Posibilidad de vulneración de los derechos fundamentales de los ciudadanos  debido a las  actuaciones procesales después del vencimiento de los términos legales  </t>
  </si>
  <si>
    <t>Afectación Económica</t>
  </si>
  <si>
    <t>Incumplimiento máximo del 5% de la meta planeada</t>
  </si>
  <si>
    <t>Incumplimiento máximo del 15% de la meta planeada</t>
  </si>
  <si>
    <t>Incumplimiento máximo del 20% de la meta planeada</t>
  </si>
  <si>
    <t>Incumplimiento máximo del 50% de la meta planeada</t>
  </si>
  <si>
    <t>Incumplimiento máximo del 80% de la meta planeada</t>
  </si>
  <si>
    <t>Impacto que afecte la ejecución presupuestal en un valor ≥0,5%.</t>
  </si>
  <si>
    <t>Impacto que afecte la ejecución presupuestal en un valor ≥1%.</t>
  </si>
  <si>
    <t>Impacto que afecte la ejecución presupuestal en un valor ≥5%.</t>
  </si>
  <si>
    <t>Impacto que afecte la ejecución presupuestal en un valor ≥20%.</t>
  </si>
  <si>
    <t>Impacto que afecte la ejecución presupuestal en un valor ≥50%.</t>
  </si>
  <si>
    <t>Prestación del Servicio de Justicia</t>
  </si>
  <si>
    <t>Afecta la Prestación del Servicio de Justicia en 15%</t>
  </si>
  <si>
    <t>Asignación de personal por descongestión y/o adecuados lineamientos de planeación  y redistribución de funciones asignadas al personal del despacho</t>
  </si>
  <si>
    <t>Archivo de control diario del seguimiento de la entrega del expediente al despacho</t>
  </si>
  <si>
    <t xml:space="preserve">Herramientas tecnologicas adoptadas por la entidad para lograr cumplir todas las actividades planificadas por medio del trabajo en Casa </t>
  </si>
  <si>
    <t>Archivo reporte de solicitudes allegadas al despacho judicial y el control respectivo para el cumplimiento de los términos procesales</t>
  </si>
  <si>
    <t>Incumplimiento en la realización de las audiencias programadas</t>
  </si>
  <si>
    <t>Posibilidad de vulneración de los derechos fundamentales de los ciudadanos  debido al Incumplimiento en la realización de las audiencias programadas</t>
  </si>
  <si>
    <t>Revisión diaria del procedimiento de verificación  de los equipos antes de iniciar las audiencias</t>
  </si>
  <si>
    <t>Planear con antelación  y  programar  la audiencias según  la complejidad de la audiencia</t>
  </si>
  <si>
    <t>Revisión periódica de las comunicaciones por parte del centro de servicio ante de ser enviadas</t>
  </si>
  <si>
    <t xml:space="preserve">Soporte periódico del área tecnólogica </t>
  </si>
  <si>
    <t>Incumplimiento de las metas establecidas</t>
  </si>
  <si>
    <t>Posibilidad de Incumplimiento de las metas establecidas debido al alto de volumen  de trámites procesales</t>
  </si>
  <si>
    <t>Revisión y seguimientos periódicos por parte del Juez  y fortalecimiento de las competencias por parte de la Escuela Judicial Rodrigo Lara Bonilla</t>
  </si>
  <si>
    <t>Asistencia y soporte tecnólogico e utilización de las herramientas tecnológicas proporcionadas por la entidad.</t>
  </si>
  <si>
    <t>Alto de volumen  de los trámites procesales</t>
  </si>
  <si>
    <t>Usuarios, productos y prácticas organizacionales</t>
  </si>
  <si>
    <t xml:space="preserve">Unificar procesos del mismo tipo para reducir el tiempo de las diligencias judiciales y agilizar el acceso a la justicia </t>
  </si>
  <si>
    <t>Seguimiento periódico al Plan de Acción y Planeador establecido por el despacho judicial.</t>
  </si>
  <si>
    <t>Administración de Justicia</t>
  </si>
  <si>
    <r>
      <t xml:space="preserve">1.Falta de herramientas tecnológicas que permitan el buen desarrollo de la audiencia (Sistema de Grabación, Software, Hardware, microfonos, diademas entre otros)
2.Programación de audiencias sin tener en cuenta tiempos de duración para su realización.
3.Falta de comunicación oportuna o errores en la notificación a las partes interesadas externas
</t>
    </r>
    <r>
      <rPr>
        <b/>
        <sz val="11"/>
        <color rgb="FF00B050"/>
        <rFont val="Calibri"/>
        <family val="2"/>
        <scheme val="minor"/>
      </rPr>
      <t>4.Carencia de internet y  conectividad adecuada para los  equipos en las sedes judiciales y salas de audiencias.</t>
    </r>
    <r>
      <rPr>
        <sz val="11"/>
        <color theme="1"/>
        <rFont val="Calibri"/>
        <family val="2"/>
        <scheme val="minor"/>
      </rPr>
      <t xml:space="preserve">
5.Desactualización de la información suministrada por el usuario para la debida citación.
</t>
    </r>
  </si>
  <si>
    <r>
      <t xml:space="preserve">1.Imprecisión al establecer lineamientos de planeaciòn  para el desarrollo de las tareas propias del despacho.
2.Deficiencia en las competencias necesarias del personal del despacho. 
</t>
    </r>
    <r>
      <rPr>
        <b/>
        <sz val="11"/>
        <color rgb="FF00B050"/>
        <rFont val="Calibri"/>
        <family val="2"/>
        <scheme val="minor"/>
      </rPr>
      <t>3.Insuficiencia de equipos y soporte tecnológicos para el trabajo presencial y  virtual.</t>
    </r>
    <r>
      <rPr>
        <sz val="11"/>
        <color theme="1"/>
        <rFont val="Calibri"/>
        <family val="2"/>
        <scheme val="minor"/>
      </rPr>
      <t xml:space="preserve">
4.Complejidad de los procesos judiciales.
</t>
    </r>
    <r>
      <rPr>
        <b/>
        <sz val="11"/>
        <color rgb="FF00B050"/>
        <rFont val="Calibri"/>
        <family val="2"/>
        <scheme val="minor"/>
      </rPr>
      <t>5.Insuficiencia de personal para la carga laboral presentada</t>
    </r>
    <r>
      <rPr>
        <sz val="11"/>
        <color theme="1"/>
        <rFont val="Calibri"/>
        <family val="2"/>
        <scheme val="minor"/>
      </rPr>
      <t xml:space="preserve">.
</t>
    </r>
  </si>
  <si>
    <t>El riesgo afecta la imagen de de la entidad con efecto publicitario sostenido a nivel del sector justicia</t>
  </si>
  <si>
    <t>Cualquier acto indebido de los servidores judiciales genera altas consecuencias para la entidad</t>
  </si>
  <si>
    <t>Cualquier acto indebido de los servidores judiciales genera consecuencias desastrosas para la entidad</t>
  </si>
  <si>
    <t>Afecta la Prestación del Servicio de Administración de Justicia en 5%</t>
  </si>
  <si>
    <t>Afecta la Prestación del Servicio de Administración Justicia en 10%</t>
  </si>
  <si>
    <t>Afecta la Prestación del Servicio de Administración Justicia en 20%</t>
  </si>
  <si>
    <t>Afecta la Prestación del Servicio de Administración Justicia en más del 50%</t>
  </si>
  <si>
    <t>Afecta la Prestación del Servicio de Administración de Justicia en 10%</t>
  </si>
  <si>
    <t>Afecta la Prestación del Servicio de Administración de Justicia en 15%</t>
  </si>
  <si>
    <t>Afecta la Prestación del Servicio de Administración de Justicia en 20%</t>
  </si>
  <si>
    <t>Afecta la Prestación del Servicio de Administración de Justicia en más del 50%</t>
  </si>
  <si>
    <t>Extravío de documentos temporal o definitivo de los procesos judiciales</t>
  </si>
  <si>
    <t>Afectación en la Prestación del Servicio de Justicia</t>
  </si>
  <si>
    <t xml:space="preserve">Directrices del  expediente electrónico y cobertura de implementación a todas las dependencias y juzgados </t>
  </si>
  <si>
    <t xml:space="preserve">Aplicativos de seguimiento y control diseñados en las diferentes instancias </t>
  </si>
  <si>
    <t>Divulgación de los acuerdos establecidos en Tablas de Retención Documental y capacitaciones virtuales realizadas por el Cendoj</t>
  </si>
  <si>
    <t>Posibilidad de la afectación en la Prestación del Servicio de Justicia debido al extravío de documentos temporal o definitivo de los procesos judiciales</t>
  </si>
  <si>
    <t>Archivo de control  de ingreso de los expedientes judiciales</t>
  </si>
  <si>
    <t>Monitoreo y control por medio de las Auditorias Internas, Externas de Control Interno y de entes de control</t>
  </si>
  <si>
    <t xml:space="preserve">Carencia en transparencia, etica y valores . </t>
  </si>
  <si>
    <t xml:space="preserve">Posibilidad de actos indebidos de  los servidores judiciales debido a  la carencia en transparencia, etica y valores </t>
  </si>
  <si>
    <t xml:space="preserve">1.Insuficientes programas de capacitación para la toma de conciencia debido al desconocimiento de l ley antisoborno (ISO 37001:2016) y   de los  valores y principios propios de la entidad.
2. Desconocimiento del Código de Etica y Buen Gobierno.    
3.Carencia de compromiso  y transparencia de los servidores judiciales con la entidad  
4.Deficiencia del control y seguimiento de la gestión ejercida por los servidores judiciales.
5.Obtención de beneficios propios </t>
  </si>
  <si>
    <t>Informes de Gestión seguimiento a la contratación, rendición de cuentas, Auditorias Internas, Externas de Control Interno y de entes de control.</t>
  </si>
  <si>
    <t xml:space="preserve">Registro de las soliciitudes judiciales allegadas al despacho en el archivo de radicación </t>
  </si>
  <si>
    <t>Posibilidad de  afectación en la Prestación del Servicio de Justicia debido a un suceso de fuerza mayor que imposibilita la gestión judicial</t>
  </si>
  <si>
    <t>1. Paro por sindicato
2. Huelgas, protestas ciudadana
3. Disturbios o hechos violentos
4.Pandemia
5.Emergencias Ambientales</t>
  </si>
  <si>
    <t>Implementación de herramientas tecnológicas propias de la entidad para el trabajo en casa</t>
  </si>
  <si>
    <t>Políticas y directrices claras aplicadas para evacuar y proteger a los servidores judiciales</t>
  </si>
  <si>
    <t>Programa de Prevención por parte de la ARL</t>
  </si>
  <si>
    <t>Normatividad (Leyes, Resoluciones) adoptada por el Gobierno Nacional por  la Emergencia Sanitaria para cumplir con los protocolos de bioseguridad y medidas de protección.</t>
  </si>
  <si>
    <t xml:space="preserve">
Elaboración  y aplicación de medidas de prevención, contención y mitigación del riesgo  ambiental asociado por parte de la entidad.</t>
  </si>
  <si>
    <t>Suceso de fuerza mayor que imposibilitan la gestión judicial</t>
  </si>
  <si>
    <t>Posibilidad de afectación ambiental debido al desconocimiento de las lineamientos ambientales y normatividad vigente ambiental</t>
  </si>
  <si>
    <t>Desconocimiento de los lineamientos ambientales y normatividad vigente ambiental</t>
  </si>
  <si>
    <t xml:space="preserve">Si el hecho llegara a presentarse, tendría consecuencias o efectos mínimos sobre la entidad.
</t>
  </si>
  <si>
    <t xml:space="preserve">Si el hecho llegara a presentarse, tendría bajo impacto o efecto sobre la entidad.
</t>
  </si>
  <si>
    <t xml:space="preserve">Si el hecho llegara a presentarse, tendría medianas consecuencias o efectos sobre la entidad.
</t>
  </si>
  <si>
    <t xml:space="preserve">Si el hecho llegara a presentarse, tendría altas consecuencias o efectos sobre la entidad
</t>
  </si>
  <si>
    <t>Afectación Ambiental</t>
  </si>
  <si>
    <t xml:space="preserve">Si el hecho llegara a presentarse, tendría desastrosas consecuencias o efectos sobre la entidad.
</t>
  </si>
  <si>
    <t>Si el hecho llegara a presentarse, tendría altas consecuencias o efectos sobre la entidad</t>
  </si>
  <si>
    <t>Si el hecho llegara a presentarse, tendría consecuencias o efectos mínimos sobre la entidad</t>
  </si>
  <si>
    <t>Si el hecho llegara a presentarse, tendría bajo impacto o efecto sobre la entidad</t>
  </si>
  <si>
    <t>Si el hecho llegara a presentarse, tendría medianas consecuencias o efectos sobre la entidad</t>
  </si>
  <si>
    <t>Si el hecho llegara a presentarse, tendría desastrosas consecuencias o efectos sobre la entidad</t>
  </si>
  <si>
    <t xml:space="preserve">
Divulgación de programas, guías y procedimientos del Plan de Gestión Ambiental, además del  acompañamiento y/o seguimiento a implementación del Acuerdo PSAA14-10160
</t>
  </si>
  <si>
    <t xml:space="preserve">Consolidación de la información de los servidores judiciales por medio del Directorio del SIGCMA </t>
  </si>
  <si>
    <t>1. Falta de socialización del Acuerdo PSAA14-10160. 
2.Baja participación de los funcionarios y servidores judiciales en las actividades de formación en el Sistema de Gestión Ambiental
3.Uso de correos no institucionales, que no permiten la llegada de campañas enviadas por correos masivos
4.  Poco compromiso en la aplicabilidad y formación de la cultura ambiental
5. Carencia del liderazgo en el Sistema de Gestión Ambiental</t>
  </si>
  <si>
    <t xml:space="preserve">Inadecuado registro de la gestion de los procesos misionales y actuaciones administrativa </t>
  </si>
  <si>
    <t xml:space="preserve">Posibilidad de incumplimiento de las metas establecidas debido al  inadecuado registro de la gestion de los procesos misionales y actuaciones administrativa </t>
  </si>
  <si>
    <r>
      <t xml:space="preserve">1. Errores en la información registrada en los aplicativos Justicia XXI WEB y SIERJU-BI
</t>
    </r>
    <r>
      <rPr>
        <b/>
        <sz val="11"/>
        <color rgb="FF00B050"/>
        <rFont val="Calibri"/>
        <family val="2"/>
        <scheme val="minor"/>
      </rPr>
      <t xml:space="preserve">2.Insuficiencia de personal para la carga laboral presentada. 
</t>
    </r>
    <r>
      <rPr>
        <sz val="11"/>
        <color theme="1"/>
        <rFont val="Calibri"/>
        <family val="2"/>
        <scheme val="minor"/>
      </rPr>
      <t xml:space="preserve">3.Fallas en la funcionalidad de los aplicativos    
4.Incremento de solicitudes  por la  alta demanda judiciales 
5.Inadecuado control de verificación del registro de la información </t>
    </r>
  </si>
  <si>
    <t xml:space="preserve">Revisión y validación de la información por parte de la Secretaría , Consejo Seccional, las  Unidades de Desarrollo y Análisis Estadístico y de Administración de la Carrera Judicial. </t>
  </si>
  <si>
    <t xml:space="preserve">Asignación de personal por descongestión </t>
  </si>
  <si>
    <t>Seguimientos de control  periódicos para el registro de la información</t>
  </si>
  <si>
    <t>Reportar periódicamente los incidentes de fallas  técnicas de los aplicativos utilizados</t>
  </si>
  <si>
    <t xml:space="preserve">Cambios en la  planeación  y redistribución de funciones asignadas al personal </t>
  </si>
  <si>
    <t>Falencia en la gestión, control y seguimiento del proceso de reparto</t>
  </si>
  <si>
    <t>Posibilidad de incumplimiento de las metas establecidas debido a la falencia en la gestión, control y seguimiento del proceso de reparto</t>
  </si>
  <si>
    <t xml:space="preserve">1.Falta de planeacion y organizacion en el proceso de reparto. 
2. Falta de capacidad instalada para atender el alto volúmen de trabajo debido a la cantidad de expedientes que se recepcionan.           
3.Inconsistencias entre el órden establecido por el administrador del sistema y el órden previsto en los Acuerdos que norman el reparto.
4. No realizar el reparto de las demandas  y/o acciones Constitucionales  entre los Despachos competentes, dentro del término establecido. 
5. Errores en el diligenciamiento del acta de reparto.
</t>
  </si>
  <si>
    <t xml:space="preserve">Establecimiento de lineamientos y politicas claras de planeación y revisión del procedimiento establecido del proceso de reparto </t>
  </si>
  <si>
    <t xml:space="preserve">Asignación de personal por descongestión y/o adecuados lineamientos de planeación  y redistribución de funciones asignadas al personal </t>
  </si>
  <si>
    <t>Revisión periódica del administrador del sistema cumpla lo previsto en el Acuerdo que regula el órden de los Despachos para el reparto.</t>
  </si>
  <si>
    <t>Revisión  periódica de las compensaciones de reparto correspondientes y del reparto de las demandas  y/o acciones Constitucionales  entre los Despachos competentes, dentro del término establecido. .</t>
  </si>
  <si>
    <t>1. Falta de seguimiento y control del cumplimiento efectivo de la actividad asignada. 
2. Falta de informaciòn pertinente para realizar la actividad (correos errados, direcciones erradas de las partes). 
3. Falta de recursos, medios electrònicos y tecnològicos para el cumplimiento de la actividad.  
4.Carencia de vinculaciòn de las partes y terceros que genera nulidades, demoras en el proceso.</t>
  </si>
  <si>
    <t xml:space="preserve">Inadecuada comunicación de las notificaciones judiciales </t>
  </si>
  <si>
    <t xml:space="preserve">Posibilidad de incumplimiento de las metas establecidas debido a la inadecuada comunicación de las notificaciones judiciales </t>
  </si>
  <si>
    <t xml:space="preserve">Verificación de recepción de correos electrónicos por Secretaría,  </t>
  </si>
  <si>
    <t xml:space="preserve">Seguimientos de control  periódicas de las notificaciones judiciales enviadas </t>
  </si>
  <si>
    <t>Revisión permanente de los datos consignados en el acta de reparto para confirmar que coincidan con el expediente.</t>
  </si>
  <si>
    <t xml:space="preserve">Revisión permanente de recepción de correos electrónicos por Secretaría y actualización de datos de las partes </t>
  </si>
  <si>
    <t xml:space="preserve">Implementación de las herramientas tecnólogicas adoptadas por la Rama Judicial  para el desarrollo de las actividades </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</si>
  <si>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acorde con el nivel de desagregación que se considere necesaria.</t>
    </r>
  </si>
  <si>
    <t>Analice las consecuencias que puede ocasionar a la organización la materialización del riesgo y escoja en la lista desplegable.</t>
  </si>
  <si>
    <r>
      <t xml:space="preserve">Consolida o resume los análisis sobre impacto + causa raíz, permitiendo contar con una redacción clara y concreta del riesgo identificado. Tenga en cuenta la estructura de alto nivel establecida , inicia con </t>
    </r>
    <r>
      <rPr>
        <b/>
        <sz val="9"/>
        <color theme="9" tint="-0.249977111117893"/>
        <rFont val="Arial Narrow"/>
        <family val="2"/>
      </rPr>
      <t xml:space="preserve">POSIBILIDAD DE + Impacto para la entidad + Causa Raíz </t>
    </r>
  </si>
  <si>
    <t xml:space="preserve">Recuerde que el control se define como la medida que permite reducir o mitigar un riesgo. Defina el control (es) que atacan las causas del riesgo, </t>
  </si>
  <si>
    <r>
      <t xml:space="preserve"> -</t>
    </r>
    <r>
      <rPr>
        <sz val="11"/>
        <rFont val="Arial Narrow"/>
        <family val="2"/>
      </rPr>
      <t xml:space="preserve"> </t>
    </r>
    <r>
      <rPr>
        <b/>
        <sz val="11"/>
        <rFont val="Arial Narrow"/>
        <family val="2"/>
      </rPr>
      <t xml:space="preserve"> Hoja 6 Clasificación del Riesgo:</t>
    </r>
    <r>
      <rPr>
        <sz val="11"/>
        <rFont val="Arial Narrow"/>
        <family val="2"/>
      </rPr>
      <t xml:space="preserve"> Información pertinente refente a la clasificación de los riesgos asociados.</t>
    </r>
  </si>
  <si>
    <r>
      <t xml:space="preserve"> -</t>
    </r>
    <r>
      <rPr>
        <sz val="11"/>
        <rFont val="Arial Narrow"/>
        <family val="2"/>
      </rPr>
      <t xml:space="preserve"> </t>
    </r>
    <r>
      <rPr>
        <b/>
        <sz val="11"/>
        <rFont val="Arial Narrow"/>
        <family val="2"/>
      </rPr>
      <t xml:space="preserve"> Hoja 7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</si>
  <si>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</si>
  <si>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9 Tabla de Valoración de Controles: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</si>
  <si>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10 Matriz de Calor: </t>
    </r>
    <r>
      <rPr>
        <sz val="11"/>
        <rFont val="Arial Narrow"/>
        <family val="2"/>
      </rPr>
      <t xml:space="preserve">En esta hoja, en la medida en que ese diligencia el Mapa Final, se verán reflejados los riesgos en su zona correspondiente. Esta hoja no se diligencia se genera de manera automática.
</t>
    </r>
  </si>
  <si>
    <r>
      <t xml:space="preserve"> -  </t>
    </r>
    <r>
      <rPr>
        <b/>
        <sz val="10"/>
        <rFont val="Arial Narrow"/>
        <family val="2"/>
      </rPr>
      <t>Hoja 11 a la 14 Seguimientos Trimestrales</t>
    </r>
    <r>
      <rPr>
        <sz val="10"/>
        <rFont val="Arial Narrow"/>
        <family val="2"/>
      </rPr>
      <t xml:space="preserve">: En estas hojas de cálculo se realiza el seguimiento trimestral del mapa final de riesgos </t>
    </r>
  </si>
  <si>
    <t xml:space="preserve">Despachos Judiciales </t>
  </si>
  <si>
    <t>EVENTOS INTERNOS AMBIENTALES</t>
  </si>
  <si>
    <t xml:space="preserve">Efectos ambientales internos que puedan afectar la entidad y por ende causando un impacto al medio ambiente </t>
  </si>
  <si>
    <t>Eventos Ambientales Internos</t>
  </si>
  <si>
    <t>10 de mayo 2021</t>
  </si>
  <si>
    <t xml:space="preserve"> Matriz de Calor </t>
  </si>
  <si>
    <t/>
  </si>
  <si>
    <t>Evitar,Reducir (Compartir),Reducir(Mitigar)</t>
  </si>
  <si>
    <t>Reducir (Compartir),Reducir(Mitigar), Evitar</t>
  </si>
  <si>
    <t>Aceptar el riesgo, Reducir (Compartir),Reducir(Mitigar)</t>
  </si>
  <si>
    <t>Aceptar el riesgo</t>
  </si>
  <si>
    <t>La actividad que conlleva el riesgo se ejecuta como máximo 2 veces por año</t>
  </si>
  <si>
    <t>SEGUIMIENTO MATRIZ DE RIESGOS SIGCMA 1 TRIMESTRE</t>
  </si>
  <si>
    <t xml:space="preserve">IDENTIFICACIÓN DEL RIESGO </t>
  </si>
  <si>
    <t>VALORACION RIESGO INHERENTE</t>
  </si>
  <si>
    <t>VALORACION RIESGO RESIDUAL</t>
  </si>
  <si>
    <t>ACTIVIDADES</t>
  </si>
  <si>
    <t>PROCESO LIDER</t>
  </si>
  <si>
    <t>FECHA DE LA ACTIVIDAD</t>
  </si>
  <si>
    <t>ANÁLISIS DEL RESULTADO FINAL 
1 TRIMESTRE</t>
  </si>
  <si>
    <t>Causas Inmediata</t>
  </si>
  <si>
    <t>PROBABILIDAD</t>
  </si>
  <si>
    <t>NIVEL</t>
  </si>
  <si>
    <t xml:space="preserve">IMPACTO </t>
  </si>
  <si>
    <t>CENTRAL</t>
  </si>
  <si>
    <t>SECCIONAL</t>
  </si>
  <si>
    <t xml:space="preserve"> INICIO
DIA/MES/AÑO</t>
  </si>
  <si>
    <t>FIN 
DIA/MES/AÑO</t>
  </si>
  <si>
    <t>SEGUIMIENTO MATRIZ DE RIESGOS SIGCMA 2 TRIMESTRE</t>
  </si>
  <si>
    <t>ANÁLISIS DEL RESULTADO FINAL 
2 TRIMESTRE</t>
  </si>
  <si>
    <t>SEGUIMIENTO MATRIZ DE RIESGOS SIGCMA 3 TRIMESTRE</t>
  </si>
  <si>
    <t>ANÁLISIS DEL RESULTADO FINAL 
3 TRIMESTRE</t>
  </si>
  <si>
    <t>SEGUIMIENTO MATRIZ DE RIESGOS SIGCMA 4 TRIMESTRE</t>
  </si>
  <si>
    <t>ANÁLISIS DEL RESULTADO FINAL 
4 TRIMESTRE</t>
  </si>
  <si>
    <t>Riesgo</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</si>
  <si>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rgb="FF002060"/>
        <rFont val="Arial Narrow"/>
        <family val="2"/>
      </rPr>
      <t>Paso 2: identificación del riesgo</t>
    </r>
    <r>
      <rPr>
        <sz val="11"/>
        <rFont val="Arial Narrow"/>
        <family val="2"/>
      </rPr>
      <t xml:space="preserve">, donde se explica ampliamente las bases para adelantar este análisis.
Así mismo, considere en el </t>
    </r>
    <r>
      <rPr>
        <b/>
        <sz val="11"/>
        <color rgb="FF002060"/>
        <rFont val="Arial Narrow"/>
        <family val="2"/>
      </rPr>
      <t>Paso 3: valoración del riesgo</t>
    </r>
    <r>
      <rPr>
        <sz val="11"/>
        <rFont val="Arial Narrow"/>
        <family val="2"/>
      </rPr>
      <t xml:space="preserve"> los lineamientos para definir el No. de veces que se hace la actividad con la cual se relaciona el riesgo y su impacto en términos establecidos en la Tabla de Impacto. En este mismo paso se analizan los controles que deben responder a los atributos de eficiencia e informativos.
</t>
    </r>
  </si>
  <si>
    <t>Utilice la lista de despligue que se encuentra parametrizada, le aparecerán las opciones: 1)Daños Activos Fijos/Eventos Externos, 2)Ejecucion y Administracion de procesos, 3)Fallas Tecnologicas, 4)Fraude Externo, 5)Fraude Interno, 6)Relaciones Laborales, 7)Usuarios, productos y practicas organizacionales, 8)Evento Internos Ambientales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</si>
  <si>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I-J)</t>
  </si>
  <si>
    <t>Utilice la lista de despligue que se encuentra parametrizada, le aparecerán las opciones de la tabla de Impacto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</si>
  <si>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</si>
  <si>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t>Esta casilla no se diligencia, depende de la selección en la columna R.</t>
  </si>
  <si>
    <t>Utilice la lista de despligue que se encuentra parametrizada, le aparecerán las opciones: 1)Preventivo, 2)Detectivo, 3)Correctivo.</t>
  </si>
  <si>
    <t>Utilice la lista de despligue que se encuentra parametrizada, le aparecerán las opciones: 1)Automático, 2)Manual.</t>
  </si>
  <si>
    <t xml:space="preserve">La matriz automáticamente hará el cálculo para el control analizado (Columna T) </t>
  </si>
  <si>
    <t xml:space="preserve">Utilice la lista de despligue que se encuentra parametrizada, le aparecerán las opciones: 1)Documentado, 2)Sin documentar. Estas no se presentan valoración </t>
  </si>
  <si>
    <t xml:space="preserve">Utilice la lista de despligue que se encuentra parametrizada, le aparecerán las opciones: 1)Continua, 2)Aleatoria. Estas no se presentan valoración </t>
  </si>
  <si>
    <t xml:space="preserve">Utilice la lista de despligue que se encuentra parametrizada, le aparecerán las opciones: 1)Con Registro, 2) Sin Registro.Estas no se presentan valoración </t>
  </si>
  <si>
    <r>
      <t>La matriz automáticamente hará el cálculo, acorde con el control o controles definidos con sus atributos analizados, lo que permitirá establecer e</t>
    </r>
    <r>
      <rPr>
        <sz val="9"/>
        <color theme="1"/>
        <rFont val="Arial Narrow"/>
        <family val="2"/>
      </rPr>
      <t>l nivel de riesgo inherente</t>
    </r>
    <r>
      <rPr>
        <sz val="9"/>
        <rFont val="Arial Narrow"/>
        <family val="2"/>
      </rPr>
      <t xml:space="preserve"> (Columnas AA -AD- AE-AF-AG-AH).</t>
    </r>
  </si>
  <si>
    <t>Utilice la lista de despligue que se encuentra parametrizada, le aparecerán las opciones: 1)Aceptar, 2)Evitar, 3)Reducir (compartir), 4)Reducir (mitigar) y tener en cuenta el tratamiento a  implementar que se encuentra estipulado en la Hoja 10 de Matriz de Calor en la parte derecha.</t>
  </si>
  <si>
    <t>Utilice la lista de despligue que se encuentra parametrizada, le aparecerán las opciones: 1)Finalizado, 2)En curso, la selección en este caso dependerá de las acciones del plan que se hayan establecido en cada caso.</t>
  </si>
  <si>
    <t>Cualquier afectación a la violacion de los derechosn de los cuidadanos se considera con consecuencias altas.</t>
  </si>
  <si>
    <t>Cualquier afectación la violacion de los derechos de los ciudadanos se considera con consecuencias desastrosas.</t>
  </si>
  <si>
    <t>Reputacional (Corrupción)</t>
  </si>
  <si>
    <t>Cualquier afectación a la violacion de los derechos de los ciudadanos se considera con consecuencias altas</t>
  </si>
  <si>
    <t>Cualquier afectación a la violacion de los derechos de los ciudadanos se considera con consecuencias desastrosas</t>
  </si>
  <si>
    <t>Vencimiento de Términos</t>
  </si>
  <si>
    <t>Suspensión o no realización de las Audiencias Programadas</t>
  </si>
  <si>
    <t>Inconsistencias en el reparto</t>
  </si>
  <si>
    <t>Error en las notificaciones judiicales</t>
  </si>
  <si>
    <t>Pérdida de documentos</t>
  </si>
  <si>
    <t>Corrupción</t>
  </si>
  <si>
    <t>Interrupción o demora en el Servicio Público de Administrar  Justicia</t>
  </si>
  <si>
    <t>Inaplicabilidad de la normavidad ambiental vigente</t>
  </si>
  <si>
    <t xml:space="preserve">Inexactitud en el registro de la gestion de los procesos misionales y actuaciones administrativa </t>
  </si>
  <si>
    <t>Incumplimiento de los objetivos y metas trazadas para el cumplimiento de los términos legales.</t>
  </si>
  <si>
    <t>Listas de asistencia de las actividades de formación virtual y Autodiagnóstico inicial de estado de la Gestión Ambiental en las diferentes sedes</t>
  </si>
  <si>
    <t>Listas de asistencia de las sensibilización y capacitaciones charlas del Sistema de Gestión Ambiental y "Formación de Auditores en la Norma NTC ISO 14001:2015 y en la Norma Técnica de la Rama Judicial NTC 6256 :2018" por parte del  SIGCMA</t>
  </si>
  <si>
    <t xml:space="preserve">Actas de reunión donde se ratifica el compromiso de la Alta Dirección, para la implementación, mantenimiento y fortalecimiento del Sistema de Gestión Ambiental y del Plan de Gestión Ambiental de la Rama Judicial por medio de revisiones y seguimiento periódico por medio de los Comites del SIGCMA y reuniones de la Alta Dirección  </t>
  </si>
  <si>
    <t xml:space="preserve">Divulgación de la norma ISO 37001:2016, Plan de Anticorrupción  formación en valores y principios propios de la entidad </t>
  </si>
  <si>
    <t>Divulgación del Código de Etica de Buen Gobierno a traves de la  página web de la Rama Judicial</t>
  </si>
  <si>
    <t>Actas de reunión y divulgación de la Ley 1474 del 2011 Ley Anticorrupccion y la Ley 1712 del 2014 Ley de Transparencia por medio de reuniones Cómites del SIGCMA y  reuniones de la Alta Dirección</t>
  </si>
  <si>
    <t>Actualización de datos cuando se registre las solicitudes por parte del usuario en el centro de servicio</t>
  </si>
  <si>
    <t>Archivo de  control y seguimiento de vencimientos de términos</t>
  </si>
  <si>
    <t>DESPACHO JUDICIAL</t>
  </si>
  <si>
    <t>g</t>
  </si>
  <si>
    <t xml:space="preserve">1. Falta de implementación de modelos operativos de preparación de audiencias (MOPA's) y guías de realización de audiencias para reducir el tiempo de las diligencias.
2.Insuficiencia de personal para la carga laboral presentada.
3.Incremento de solicitudes vía correo electrónico, reparto de demandas y solicitudes judiciales..
4.Demora en la entrega del reparto por parte del centro de sevicios
5.Afectación del orden público, genera mayor demanda y congestión de la justicia.
</t>
  </si>
  <si>
    <t>Pilar estratégico  4. c) Disminuir los tiempos  procesales por  jurisdicción , especialidad y nivel  de competencia . Pilar  Estratégico  5. 5. Crear alertas y reglas en el correo electrónico que permitan responder oportuna e integramente las peticiones y requerimientos de los usuarios.
 6. Asignar equitativamente en los empleados de la Oficina de Apoyo y del Juzgado la revisión de cada uno de los canales de comunicación.
7.Priorizar el impulso de los procesos más antiguos en procura de proporcionar respuesta oportuna a la demanda de justicia</t>
  </si>
  <si>
    <t xml:space="preserve">Juzgados Civiles del Circuito de Ejecución de Sentencias de Cali y su Oficina  de Apoyo </t>
  </si>
  <si>
    <t xml:space="preserve">Pilar Estratégico  5. 1. Realizar atención a las partes interesadas internas y externas  por los canales digitales de la Oficina de Apoyo y los que cada despacho judicial tenga activados,es decir, los habilitados por  la Rama Judicial (micrositio de la págia web, correos institucionales). Ampliar y divulgar canales de comunicación con las partes interesadas externas (citas presenciales, correo electrónico, micrositio, telefonos).  
2.Divulgar en el micrositio del Juzgado los distintos canales de comunicación. 5. Crear alertas y reglas en el correo electrónico que permitan responder oportuna e integramente las peticiones. 1. Programación de audiencias acorde con lo dispuesto en los artículos 448 y ss. del CGP.
2. Planificar audiencias concentradas 
3.Privilegiar el uso de las tecnologías para la realización de audiencias conforme a la reglamentación que expida el Consejo Superior de la Judicatura, en las plataformas ahí señaladas.
4. Diligenciar el cronograma de audiencias que se encuentra en el micrositio de cada juzgado. 
5. Definir causas de audiencias no realizadas o salidas no conformes y adoptar planes de mejoramiento. 
6. Conocer e implementar las diferentes herramientas tecnológicas dispuestas para la prestación del servicios de justicia, la realización de audiencias virtuales y la gestión del expediente judicial. </t>
  </si>
  <si>
    <t xml:space="preserve">Pilar  Estratégico  6. Calidad  de la Justicia. 1. Realizar la planificación anual Plan de Acción y ajustar el contexto de la organización cuando se requiera.
2. Identificación, analisis, valoración y calificación de los riesgos asociados al proceso.
3. Reporte y Análisis de la Estadisticas del despacho.
4. Atendar las Auditoriás Internas y Externas programadas por parte de la Coordinación Nacional del SIGCMA.
5. Seguimiento a las no conformidades de Auditorias Internas y Externas.
6. Realizar planes de mejoramiento de las acciones de gestión(Acciones preventivas y/o correctivas).
7. Evidenciar acciones de mejora al interior de la Oficina de Apoyo y de los despachos judiciales.
8. Suministro de información para la elaboración del Informe de revisión para la Alta Dirección. 1. Realizar capacitaciónes y seguimientos periódico por parte del lider del proceso, en aras del cumplimiento del SIGCMA 
2.Realizar reuniones trimestrales de planeación, seguimiento y evaluación de la gestión del Juzgado.
3. Participar en las reuniones programada por el Comité Nacional del SIGCMA, Comité de lideres y profesionales del SIGCMA. 1. Realizar inducción y/o reinducción en el SIGCMA  a los servidores judiciales del despacho juidicial.
2. Realizar evaluación y seguimiento de la  eficacia de la inducción y reinducción a los servidores judiciales del despacho juidicial.
3.Programar  a los servidores judiciales del despacho para asistir a todos las capacitaciones programadas por el SIGCMA  en el año 2021.
4.Coordinar la asistencia a los diplomados en HSEQ,  estructuras de alto nivel  y Norma Técnica y Guía Técnica de la Rama Judicial a los servidores judiciales del despacho.
5.Promover la unificación de criterios sobre la aplicación de modificaciones en la legislación y la jurisprudencia 
6.Definir y asignar responsables para los roles de líderes de proceso y de profesionales de enlace para el funcionamiento del SIGCMA.       </t>
  </si>
  <si>
    <t>Comité SIGCMA</t>
  </si>
  <si>
    <t xml:space="preserve">Pilar  Estratégico  1. Participar en la capacitación por parte de Servisof S.A. y alimentar la plataforma.1. Identificar la actividades que se realizan en los juzgados (ejemplo: audiencias)
2. Determinar las mecanimos o herramientas tecnológicas utilizados en cada una de las actividades del puntos anterior. (Tanto ciudadanos, como para servidores judiciales)
3. Documentar los instructivos de acuerdo con los resultados del numeral 2.
4. Determinar mecanismos para socializar los instructivos (a ciudadanos y a servidores judiciales).Pilar  Estratégico  3. </t>
  </si>
  <si>
    <t xml:space="preserve">Pilar  Estratégico  1. Juzgados Civiles del Circuito de Ejecución de Sentencias de Cali y su Oficina  de Apoyo.    Pilar  Estratégico  3 CSJ. </t>
  </si>
  <si>
    <t xml:space="preserve">1. Identificar inventario inicial en el año 2021, así como los egresos efectivos del año anterior. </t>
  </si>
  <si>
    <t xml:space="preserve">2.Determinar salidas efectivas por trimestre en cada despacho judicial de acuerdo con las condiciones específicas de cada juzgado </t>
  </si>
  <si>
    <t>3. Consolidacion de las estadisticas trimestralmente.</t>
  </si>
  <si>
    <t>4. Reporte a la plataforma Sierju- BI.</t>
  </si>
  <si>
    <t>Pilar  Estratégico  7</t>
  </si>
  <si>
    <t>Juez</t>
  </si>
  <si>
    <t>Pilar  Estratégico 5.                   6. Conocer e implementar las diferentes herramientas tecnológicas dispuestas para la prestación del servicios de justicia, la realización de audiencias virtuales y la gestión del expediente judicial. Pilar  Estratégico  6.  1.Tramitar el expediente judicial de manera digital con cero uso de papel.
2. Implementar las herramientas tecnólogicas microsoft Oficce 365  (Teams, Lifesize y  Planeer) para la mejor prestación del servicio de justicia.</t>
  </si>
  <si>
    <t>Juzgados Civiles del Circuito de Ejecución de Sentencias de Cali y su Oficina  de Apoyo</t>
  </si>
  <si>
    <r>
      <t xml:space="preserve">1. Falta de implementación del expediente electrónico en todas las dependencias y juzgados
2.Falta de software institucional para el control en el archivo de documentos tanto físicos como virtuales.
</t>
    </r>
    <r>
      <rPr>
        <sz val="11"/>
        <rFont val="Calibri"/>
        <family val="2"/>
        <scheme val="minor"/>
      </rPr>
      <t>3.Desconocimiento e inaplicabilidad de las Tablas de Retención Documental (TRD)</t>
    </r>
    <r>
      <rPr>
        <sz val="11"/>
        <color theme="1"/>
        <rFont val="Calibri"/>
        <family val="2"/>
        <scheme val="minor"/>
      </rPr>
      <t xml:space="preserve">
4.Volumen excesivo de ingreso de expedientes para el personal asignado,  generando demoras en la organización de los expediente
5. Carencia de organización documental</t>
    </r>
  </si>
  <si>
    <t>Pilar Estrategico 1.  1.Participar en la capacitación por parte de Servisof S.A. y alimentar la plataforma. 1. Identificar la actividades que se realizan en los juzgados (ejemplo: audiencias)
2. Determinar las mecanimos o herramientas tecnológicas utilizados en cada una de las actividades del puntos anterior. (Tanto ciudadanos, como para servidores judiciales)
3. Documentar los instructivos de acuerdo con los resultados del numeral 2.
4. Determinar mecanismos para socializar los instructivos (a ciudadanos y a servidores judiciales). Pilar Estrategicos 6. 1.Tramitar el expediente judicial de manera digital con cero uso de papel.
2. Implementar las herramientas tecnólogicas microsoft Oficce 365  (Teams, Lifesize y  Planeer) para la mejor prestación del servicio de justicia.</t>
  </si>
  <si>
    <t>2. Divulgación de los procedimientos y plan anticorrupción por medio de las reuniones del despacho judiciales y de los Cómites del SIGCMA</t>
  </si>
  <si>
    <t>3. Divulgación de Valores y Principios propios de la entidad en la reuniones establecidas por el despacho.</t>
  </si>
  <si>
    <t>4. Divulgación del Código de Etica de Buen Gobierno.</t>
  </si>
  <si>
    <t>5. Divulgación de la Ley 1474 del 2011 Ley Anticorrupccion y la Ley 1712 del 2014 Ley de Transparencia por medio de reuniones del despacho judiciales y de los Cómites del SIGCMA</t>
  </si>
  <si>
    <t xml:space="preserve">Pilar Estrategico 7.                           1. Identificación y seguimiento al Mapa de Riesgos trimestralmente. </t>
  </si>
  <si>
    <t>Pilasr Estrategico 1. Participar en la capacitación por parte de Servisof S.A. y alimentar la plataforma.1. Identificar la actividades que se realizan en los juzgados (ejemplo: audiencias)
2. Determinar las mecanimos o herramientas tecnológicas utilizados en cada una de las actividades del puntos anterior. (Tanto ciudadanos, como para servidores judiciales)
3. Documentar los instructivos de acuerdo con los resultados del numeral 2.
4. Determinar mecanismos para socializar los instructivos (a ciudadanos y a servidores judiciales).  Pilsr Estrategico 6. 1.Tramitar el expediente judicial de manera digital con cero uso de papel.
2. Implementar las herramientas tecnólogicas microsoft Oficce 365  (Teams, Lifesize y  Planeer) para la mejor prestación del servicio de justicia. 1.Realizar actas de seguimiento trimestral de los Servidores Judiciales referente a su gestión en el despacho judicial.
2. Calificacion empleados de carrera.</t>
  </si>
  <si>
    <t xml:space="preserve">Pilar Estrategico 6. 1. Realizar inducción y/o reinducción en el SIGCMA  a los servidores judiciales del despacho juidicial.
2. Realizar evaluación y seguimiento de la  eficacia de la inducción y reinducción a los servidores judiciales del despacho juidicial.
3.Programar  a los servidores judiciales del despacho para asistir a todos las capacitaciones programadas por el SIGCMA  en el año 2021.
4.Coordinar la asistencia a los diplomados en HSEQ,  estructuras de alto nivel  y Norma Técnica y Guía Técnica de la Rama Judicial a los servidores judiciales del despacho.
5.Promover la unificación de criterios sobre la aplicación de modificaciones en la legislación y la jurisprudencia 
6.Definir y asignar responsables para los roles de líderes de proceso y de profesionales de enlace para el funcionamiento del SIGCMA.
</t>
  </si>
  <si>
    <t>Factor tiempo para realizar reuniones, debido a las actividades propias de los Juzgados y la Oficina de Apoyo, así como el aforo establecido en los Acuerdos 11709 del 8 de enero y 11670 de 2021</t>
  </si>
  <si>
    <t>Costos de capacitaciones, reuniones y socializaciones del SIGCMA con los servidores pùblicos de la Oficina de Apoyo y de los Despachos.</t>
  </si>
  <si>
    <t xml:space="preserve">No hay personal suficiente para la carga laboral. Nota; El trabajo ha incrementado como resultados de los cambios de la modalidad presencial a teletrabajo. </t>
  </si>
  <si>
    <t>Se crearon Juzgados de Descongestion en varias distritos judiciales,  pero no en Cali.</t>
  </si>
  <si>
    <t>Debilidades en el conocimiento relativo al SIGCMA para los servidores judiciales que no han tenido oportunidad de participar en las capacitaciones del Icontec</t>
  </si>
  <si>
    <t>Extensión en los horarios laborales, lo que afecta el bienestar físico y emocional en los servidores judiciales.</t>
  </si>
  <si>
    <t>No hay uniformidad en el conocimiento digital por parte de todos los servidores judiciales. (manejo de plataformas internas y externas, seguridad, etc.)</t>
  </si>
  <si>
    <t>No se han unificado criterios respecto al manejo de la operación por medios tecnológicos.</t>
  </si>
  <si>
    <t>Manejo de la nueva plataforma Mercurio para efecto de la digitalizacion y consulta de expedientes</t>
  </si>
  <si>
    <t>Realizar reuniones de capacitación por Microsof Teams en coordinación con el jefe de soporte tecnológico y el representante legal de la firma Servisof SA</t>
  </si>
  <si>
    <t>Dejar de utilizar los expediente hibridos para utilizar únicamente la plataforma Mercurio</t>
  </si>
  <si>
    <t>Hay documentos desactualizados, en especial en razón a la situación de pandemia.</t>
  </si>
  <si>
    <t xml:space="preserve">No se cuenta con equipos requeridos como: scanners. 
El software requiere ser actualizado: sistemas operativos (Office, entre otros)                                                                                          El suministro de aires acondicionados
</t>
  </si>
  <si>
    <t>Debido a la situación de teletrabajo, los servidores judiciales deben utilizar para el trabajo sus equipos personales. Esto ha generado dificultades.                                                                                                   Falta de escritorios, mesas y sillas ergonómicas</t>
  </si>
  <si>
    <t>No todos los expedientes están digitalizados lo que genera dificultades para el desarrollo del trabajo de forma remota.</t>
  </si>
  <si>
    <t>Planificador (calendario) de todas las actividades del SIGCMA durante el año</t>
  </si>
  <si>
    <t>Socializaciones y capacitaciones SIGCMA</t>
  </si>
  <si>
    <t>videos, fotografias, streaming</t>
  </si>
  <si>
    <t>Expediente digital</t>
  </si>
  <si>
    <t>Página Rama Judicial, mejora No. 2</t>
  </si>
  <si>
    <t>Actualización de documentación</t>
  </si>
  <si>
    <t>x</t>
  </si>
  <si>
    <t xml:space="preserve">Continuó el uso de la matriz de términos, que permitió establecer ingresos y egresos, asi como prioridades. De igual manera, la Oficina Apoyo redistribuyó  funciones conforme a la necesidad del servicio, el aforo permitido por el Consejo Seccional de la Judicatura y la migración al expediente digital. </t>
  </si>
  <si>
    <t>Se realizaron reuniones de sensibilización y socialización de documentos relacionados con los factores de riesgo en la organización.</t>
  </si>
  <si>
    <t>Se participó en las capacitaciones programadas por la Coordinación Nacional del SIGCMA y conforme lo aprendido, se elaboró el plan de acción 2021, se ajustó el contexto interno y se evaluaron las mejoras planteadas en el año 2020.</t>
  </si>
  <si>
    <t>Se participó en las capacitaciones programadas por  la empresa contratista Servisof y la Presidencia del Tribunal Superior de Cali, para la implementación de la plataforma Mercurio. Se continuó usando el One Drive para almacenar la información y tramitar el expediente digital. Se continuó realizando la trazabilidad del proceso en Justicia XXI. Se registró en el Sierju BI la estádistica del trimestre.</t>
  </si>
  <si>
    <t>Se reportó la estádistica del trimestre enero-marzo 2021 en el Sierju BI. Se determinaron los valores correspondientes a los indicadores de los ingresos y egresos del trimestre enero-marzo 2021</t>
  </si>
  <si>
    <t>Se notificaron las providencias a través del micrositio de la página web de la Rama Judicial. Se cargaron al One Drive las providencias digitales. Se utilizaron los correos electrónicos institucionales de la Oficina de Apoyo para notificar las providencias relacionadas con las acciones constitucionales. Se digitalizaron los procesos ejecutivos en la plataforma Mercurio.</t>
  </si>
  <si>
    <t>Se registraron en el Sistema Justicia XXI todas las actuaciones relacionadas con los procesos misionales. Se cargaron en la plataforma Mercurio todas las actuaciones guardadas en el One Drive y se digitalizaron los procesos ejecutivos. Se hicieron diversas jornadas de busqueda de expedientes y organización de los archivos físicos. Se guardaron y redireccionaron los escritos de las partes interesadas que fueron recibidos por correo electrónico.</t>
  </si>
  <si>
    <t xml:space="preserve">A pesar que continuó la declaratoria de estado de emergencia por la pandemia por Covid19 y un aforo que no permitió en un 100% el trabajo presencial, se reforzó el de casa acudiendo a las  tecnologias, trabajo remoto y uso de plataformas que permiten la gestión del expediente digital. </t>
  </si>
  <si>
    <t>Se realizó la programación de audiencias y se publicaron a diario los link para participar en cada una de ellas. Se migró a la plataforma Life size. Se publicaron en el micrositio de la página web de la Rama Judicial las actas de las audiencias.</t>
  </si>
  <si>
    <t>Se realizó la programación de audiencias y se publicaron a diario los link para participar en cada una de ellas. Se publicaron en el micrositio de la página web de la Rama Judicial las actas de las audiencias.</t>
  </si>
  <si>
    <t>Se continuó participando en las capacitaciones programadas por  la empresa contratista Servisof y la Presidencia del Tribunal Superior de Cali, para la implementación de la plataforma Mercurio. Se continuó usando el One Drive para almacenar la información y tramitar el expediente digital. Se continuó realizando la trazabilidad del proceso en Justicia XXI. Se registró en el Sierju BI la estádistica del trimestre. Se elaboró un listado de inconsistencias que se encontraron en la digitalización de los expedientes en la plataforma Mercurio.</t>
  </si>
  <si>
    <t>Se reportó la estádistica del trimestre abril-junio 2021 en el Sierju BI. Se determinaron los valores correspondientes a los indicadores de los ingresos y egresos del trimestre abril-junio 2021</t>
  </si>
  <si>
    <t>Se participó en las capacitaciones programadas por la Coordinación Nacional del SIGCMA y conforme lo aprendido, se elaboró la matriz de riesgos. Se realizaron varias reuniones con el Comité SIGCMA de la especialidad para diligenciar la matriz.</t>
  </si>
  <si>
    <t xml:space="preserve">Se notificaron las providencias a través del micrositio de la página web de la Rama Judicial. Se cargaron al One Drive las providencias digitales. Se utilizaron los correos electrónicos institucionales de la Oficina de Apoyo para notificar las providencias relacionadas con las acciones constitucionales. </t>
  </si>
  <si>
    <t>Se detectaron las inconsistencias en la digitalización de los procesos ejecutivos en la plataforma Mercurio.</t>
  </si>
  <si>
    <t>Se realizaron reuniones para elaborar la matriz de riesgos de la  organización.</t>
  </si>
  <si>
    <t xml:space="preserve">A pesar del paro nacional, se logró el trabajo en  casa acudiendo a las  tecnologias, trabajo remoto y uso de plataformas que permiten la gestión del expediente digital. </t>
  </si>
  <si>
    <t>Se participó en los talleres programados por la Coordinación Nacional del SIGCMA sobre medio ambiente y en la reunión de conmemoración del día del Medio Ambiente.</t>
  </si>
  <si>
    <t>Con la gestión del expediente digital se redujo significativamente el uso de papel y con el trabajo en casa el consumo de energía y agua.</t>
  </si>
  <si>
    <t>Modificación de la normatividad vigente.</t>
  </si>
  <si>
    <t>Actualización del marco normativo.</t>
  </si>
  <si>
    <t>Modificacion y fortalecimiento de la estructura organizacional de la Rama Judicial o del régimen de Carrera Judicial.</t>
  </si>
  <si>
    <t>Implementación de buenas practicas en la Jurisdicción Ordinaria,  a fin de  agilizar las actuaciones procesales acorde a los nuevos cambios normativos.</t>
  </si>
  <si>
    <t>Aplicabilidad de nuevas normas como consencuencia del COVID-19.</t>
  </si>
  <si>
    <t>Asignación presupuestal no ajustada a las necesidades reales de la Rama Judicial.</t>
  </si>
  <si>
    <t>Planeación a partir de las necesidades reales.</t>
  </si>
  <si>
    <t>Afectacion en la economia incrementa la criminalidad generada por el desempleo, ocasionando una mayor demanda y congestión judicial.</t>
  </si>
  <si>
    <t>Incremento del presupuesto asignado a la Rama Judicial para el desarrollo misional de la administración de justicia.</t>
  </si>
  <si>
    <t>No realización de audiencias presenciales por falta de recursos económicos para acudir a las sedes judiciales y desconocimiento de los lineamientos de la prestación del servicio virtual.</t>
  </si>
  <si>
    <t>Incremento de la credibilidad y confianza en la administracion de justicia en la comunidad.</t>
  </si>
  <si>
    <t>Afectación del orden público generando la imposibilidad de ingresar a las sedes ocasionando una mayor demanda judicial y congestión judicial.</t>
  </si>
  <si>
    <t>Servicio de acompañamiento de la Policía Nacional para desarrollar diligencias judiciales y la necesidad de asignar seguridad privada permanente a las sedes que carezcan de ella.</t>
  </si>
  <si>
    <t> Alianzas estratégicas ofertadas por el sector académico.</t>
  </si>
  <si>
    <t>Insuficiencia de los medios tecnológicos y conectividad en las depedencias de la Rama Judicial</t>
  </si>
  <si>
    <t>Ampliación de los canales virtuales y su socialización acorde con las politicas de MinTics.</t>
  </si>
  <si>
    <t xml:space="preserve">Escalar ante la Agencia Nacional de Defensa Jurídica del Estado la necesidad de la creación de un aplicativo de diligenciamiento obligatorio por todas las autoridades que cumplan funciones públicas, relativo a los procesos que han promovido o promuevan en su contra. </t>
  </si>
  <si>
    <t>Falta de una herramienta tecnólogica que integre  actividades interdependientes entre dos o más entidades (Fiscalía, defensoría del pueblo, policia, etc.) para agendamientos mas ágiles, eficaces y eficiente de las audiencias y lograr el  cumplimiento óptimo de la audiencia en pro de la descongestión judicial.</t>
  </si>
  <si>
    <t>Ausencia de portal único de información del Estado (Ramas del poder, órganos autónomos y demás entes especiales), que garantice la consulta de información en línea de toda la información oficial. -Gobierno en Línea).</t>
  </si>
  <si>
    <t>Avance paulatino en la ampliación de la cobertura del programa Gobierno en Línea que integre toda la información que debe ser de conocimiento público.</t>
  </si>
  <si>
    <t>Desactualización en cambios normativos y jurisprudenciales</t>
  </si>
  <si>
    <t>Capacitaciones de los cambios normativos por las plataformas digitales en las diferentes jurisdicciones.</t>
  </si>
  <si>
    <t>La declaratoria de Pandemia por contagio de Covid 19 </t>
  </si>
  <si>
    <t>Existencia de protocolos de bioseguridad específicos para el sector justicia</t>
  </si>
  <si>
    <t>No comtemplar las modificaciones en materia ambiental de acuerdo con las disposiciones legales nacionales y locales.</t>
  </si>
  <si>
    <t>Estrategias del Gobierno Nacional definidas en el Plan de Desarrollo 2019 -2022, donde se busca fortalecer el modelo de desarrollo economico, ambiental y social. Economía Circular.</t>
  </si>
  <si>
    <t>Inadecuada disposición de residuos e inservibles  frente a la legislación ambiental vigente en la materia, acorde con las políticas del Gobierno Nacional y Local.</t>
  </si>
  <si>
    <t>Realización de jornadas de concientización sobre la importancia del carácter imperativo sobre el manejo y disposición de los residuos e inservibles.</t>
  </si>
  <si>
    <t xml:space="preserve">Contemplación de los fenomenos naturales (inundación, quema de bosques, sismo, vendavales).
</t>
  </si>
  <si>
    <t>Con la pandemia del COVID - 19 se han fomentado nuevas estrategias para impartir justicia, que contribuyen a la disminución de los impactos ambientales que genera el desarrollo de éstas actividades en sitio.</t>
  </si>
  <si>
    <t>Estratégicos :(direccionamiento estratégico, planeación institucional,
liderazgo, trabajo en equipo)</t>
  </si>
  <si>
    <t>Reuniones realizadas por Microsof Teams.</t>
  </si>
  <si>
    <t>Fondo de Económico del Comité del SIGCMA de los Juzgados Civiles del Circuito de Ejecucion de Sentencias de Cali.</t>
  </si>
  <si>
    <t>Se acude a la cooperación institucional (universidades) para vincular judicantes y practicantes.</t>
  </si>
  <si>
    <t>kkk</t>
  </si>
  <si>
    <t>Se realizan socializaciones con el equipo de trabajo los jueves cada 15 días. Se alimenta constantemente el micrositio de la página web de la Rama Judicial, para que las partes interesadas internas y extrernas conozcan la documentación  del SIGCMA.</t>
  </si>
  <si>
    <t>Los servidores judiciales participan en las actividades y charlas programadas por la ARL y la Coordinación del Sistema de Gestión de Seguridad Social en el Trabajo.</t>
  </si>
  <si>
    <t>Los servidores judiciales participan en las capacitaciones programadas por el Area de Sistemas de la Dirección Ejecutiva Seccional de Administración de Justicia y el contratista de Servisoft (plataforma Mercurio)</t>
  </si>
  <si>
    <t>Proceso
( capacidad, diseño, ejecución, proveedores, entradas, salidas,
gestión del conocimiento)</t>
  </si>
  <si>
    <t>La conexión a internet de los servidores  públicos que realizan teletrabajo no es suministrada por el CSJ, sino por cada uno de ellos.</t>
  </si>
  <si>
    <t>Desde el inicio de la pandemia se cargaron los expedientes de acciones constitucionales y procesos ejecutivos a través del One Drive del correo institucional; no obstante, con la aplicación Mercurio los servidores judiciales deben cargar en esa plataforma los documentos que ya se habían digitalizado, es decir, más de 50.000 documentos.</t>
  </si>
  <si>
    <t xml:space="preserve">Documentación (Actualización, coherencia, aplicabilidad) </t>
  </si>
  <si>
    <t xml:space="preserve">Actualización de protocolos, manual de funciones, actas de reunión, procedimientos, etc. </t>
  </si>
  <si>
    <t>Infraestructura física ( suficiencia, comodidad)</t>
  </si>
  <si>
    <t>Videos institucionales, ubicados en el micrositio de la página web de la Rama Judicial, para informar a la comunidad de los procesos misionales, estratégicos y de apoyo, lo que incluye la actualización constante del micrositio.</t>
  </si>
  <si>
    <t>Micrositio página web Rama Judicial</t>
  </si>
  <si>
    <t>Elaboración de guías para el manejo de medios tecnológicos para ciudadanos y servidores judiciales en los Juzgados Civiles del Circuito de Ejecución de Sentencias  (Teams, lifesize, consulta de estado)</t>
  </si>
  <si>
    <t>Plan de acción, micrositio página web Rama Judicial, protocolo de audiencias</t>
  </si>
  <si>
    <t>Calendario de outlook, cortana y micrositio página web Rama  Judicial - SIGCMA</t>
  </si>
  <si>
    <t>Página Rama Judicial, mejora No. 9</t>
  </si>
  <si>
    <t>Durante el trimestre se participó en las auditorias internas programadas por el Coordinador Nacional del SIGCMA. Se elaboró el reporte trimestral de la estadistica correspon diente a julio a septiembre de 2021, en el SIERJU.  Se unificaron providencias.</t>
  </si>
  <si>
    <t xml:space="preserve"> Se continuó usando el One Drive para almacenar la información y tramitar el expediente digital. Se continuó realizando la trazabilidad del proceso en Justicia XXI.  Se elaboró un listado de inconsistencias que se encontraron en la digitalización de los expedientes en la plataforma Mercurio.</t>
  </si>
  <si>
    <t>Se reportó la estádistica del trimestre julio-septiembre 2021 en el Sierju BI. Se determinaron los valores correspondientes a los indicadores de los ingresos y egresos del trimestre julio-septiembre 2021</t>
  </si>
  <si>
    <t>Se detectaron las inconsistencias en la digitalización de los procesos ejecutivos en la plataforma Mercurio. Se realizaron las audiencias programadas a través de la plataforma Lifesize. Se cargaron las providencias en el One Drive y en la plataforma Mercurio</t>
  </si>
  <si>
    <t>Se efectuó el seguimiento del tercer trismestre de 2021 a la Matriz de Riesgos.</t>
  </si>
  <si>
    <t>Pilar Estrategico 1. Participar en la capacitación por parte de Servisof S.A. y alimentar la plataforma.1. Identificar la actividades que se realizan en los juzgados (ejemplo: audiencias)
2. Determinar las mecanimos o herramientas tecnológicas utilizados en cada una de las actividades del puntos anterior. (Tanto ciudadanos, como para servidores judiciales)
3. Documentar los instructivos de acuerdo con los resultados del numeral 2.
4. Determinar mecanismos para socializar los instructivos (a ciudadanos y a servidores judiciales).  Pilsr Estrategico 6. 1.Tramitar el expediente judicial de manera digital con cero uso de papel.
2. Implementar las herramientas tecnólogicas microsoft Oficce 365  (Teams, Lifesize y  Planeer) para la mejor prestación del servicio de justicia. 1.Realizar actas de seguimiento trimestral de los Servidores Judiciales referente a su gestión en el despacho judicial.
2. Calificacion empleados de carrera.</t>
  </si>
  <si>
    <t xml:space="preserve">Se acudió al uso de las  tecnologias, trabajo remoto (en casa) y uso de plataformas que permiten la gestión del expediente digital. </t>
  </si>
  <si>
    <t>Se participó en las  capacitaciones sobre auditorias internas programados por la Coordinación Nacional del SIGCMA. Se iniciaron los diplomados en HSEQ y Gestión Ambienta.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</si>
</sst>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9" x14ac:knownFonts="1">
    <font>
      <sz val="11"/>
      <color theme="1"/>
      <name val="Calibri"/>
      <family val="2"/>
      <scheme val="minor"/>
    </font>
    <font>
      <sz val="11"/>
      <color theme="1"/>
      <name val="Arial Narrow"/>
      <family val="2"/>
    </font>
    <font>
      <sz val="14"/>
      <color theme="1"/>
      <name val="Arial Narrow"/>
      <family val="2"/>
    </font>
    <font>
      <b/>
      <sz val="11"/>
      <color theme="1"/>
      <name val="Arial Narrow"/>
      <family val="2"/>
    </font>
    <font>
      <b/>
      <sz val="11"/>
      <color theme="0"/>
      <name val="Arial Narrow"/>
      <family val="2"/>
    </font>
    <font>
      <b/>
      <sz val="14"/>
      <color theme="0"/>
      <name val="Arial Narrow"/>
      <family val="2"/>
    </font>
    <font>
      <b/>
      <sz val="16"/>
      <color theme="0"/>
      <name val="Arial Narrow"/>
      <family val="2"/>
    </font>
    <font>
      <b/>
      <sz val="22"/>
      <color theme="1"/>
      <name val="Arial"/>
      <family val="2"/>
    </font>
    <font>
      <sz val="10"/>
      <name val="Arial"/>
      <family val="2"/>
    </font>
    <font>
      <sz val="10"/>
      <name val="Arial Narrow"/>
      <family val="2"/>
    </font>
    <font>
      <b/>
      <u/>
      <sz val="11"/>
      <name val="Arial Narrow"/>
      <family val="2"/>
    </font>
    <font>
      <b/>
      <sz val="11"/>
      <name val="Arial Narrow"/>
      <family val="2"/>
    </font>
    <font>
      <sz val="11"/>
      <name val="Arial Narrow"/>
      <family val="2"/>
    </font>
    <font>
      <b/>
      <sz val="10"/>
      <name val="Arial Narrow"/>
      <family val="2"/>
    </font>
    <font>
      <sz val="12"/>
      <name val="Times New Roman"/>
      <family val="1"/>
    </font>
    <font>
      <b/>
      <sz val="9"/>
      <name val="Arial Narrow"/>
      <family val="2"/>
    </font>
    <font>
      <sz val="9"/>
      <name val="Arial Narrow"/>
      <family val="2"/>
    </font>
    <font>
      <b/>
      <sz val="9"/>
      <color theme="9" tint="-0.249977111117893"/>
      <name val="Arial Narrow"/>
      <family val="2"/>
    </font>
    <font>
      <b/>
      <sz val="9"/>
      <color theme="0"/>
      <name val="Arial Narrow"/>
      <family val="2"/>
    </font>
    <font>
      <sz val="11"/>
      <color rgb="FFFF0000"/>
      <name val="Calibri"/>
      <family val="2"/>
      <scheme val="minor"/>
    </font>
    <font>
      <b/>
      <sz val="11"/>
      <color theme="1"/>
      <name val="Calibri"/>
      <family val="2"/>
      <scheme val="minor"/>
    </font>
    <font>
      <sz val="11"/>
      <color theme="0"/>
      <name val="Calibri"/>
      <family val="2"/>
      <scheme val="minor"/>
    </font>
    <font>
      <b/>
      <sz val="26"/>
      <color theme="1"/>
      <name val="Arial Narrow"/>
      <family val="2"/>
    </font>
    <font>
      <b/>
      <sz val="18"/>
      <color theme="1"/>
      <name val="Arial Narrow"/>
      <family val="2"/>
    </font>
    <font>
      <sz val="16"/>
      <color theme="1"/>
      <name val="Arial Narrow"/>
      <family val="2"/>
    </font>
    <font>
      <sz val="16"/>
      <color rgb="FF000000"/>
      <name val="Arial Narrow"/>
      <family val="2"/>
    </font>
    <font>
      <sz val="18"/>
      <name val="Arial"/>
      <family val="2"/>
    </font>
    <font>
      <sz val="11"/>
      <name val="Calibri"/>
      <family val="2"/>
      <scheme val="minor"/>
    </font>
    <font>
      <sz val="24"/>
      <name val="Arial"/>
      <family val="2"/>
    </font>
    <font>
      <sz val="16"/>
      <color rgb="FFFF0000"/>
      <name val="Arial Narrow"/>
      <family val="2"/>
    </font>
    <font>
      <sz val="16"/>
      <color rgb="FFFF0000"/>
      <name val="Calibri"/>
      <family val="2"/>
      <scheme val="minor"/>
    </font>
    <font>
      <b/>
      <sz val="14"/>
      <color rgb="FF000000"/>
      <name val="Arial Narrow"/>
      <family val="2"/>
    </font>
    <font>
      <sz val="10"/>
      <color theme="1"/>
      <name val="Calibri"/>
      <family val="2"/>
      <scheme val="minor"/>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2"/>
      <name val="Arial Narrow"/>
      <family val="2"/>
    </font>
    <font>
      <sz val="12"/>
      <color theme="1"/>
      <name val="Arial Narrow"/>
      <family val="2"/>
    </font>
    <font>
      <b/>
      <sz val="9"/>
      <color theme="1"/>
      <name val="Arial Narrow"/>
      <family val="2"/>
    </font>
    <font>
      <b/>
      <sz val="20"/>
      <color theme="1"/>
      <name val="Calibri"/>
      <family val="2"/>
      <scheme val="minor"/>
    </font>
    <font>
      <b/>
      <sz val="12"/>
      <color rgb="FF000000"/>
      <name val="Calibri"/>
      <family val="2"/>
    </font>
    <font>
      <b/>
      <sz val="18"/>
      <color rgb="FF000000"/>
      <name val="Calibri"/>
      <family val="2"/>
    </font>
    <font>
      <b/>
      <sz val="11"/>
      <color rgb="FF002060"/>
      <name val="Arial Narrow"/>
      <family val="2"/>
    </font>
    <font>
      <b/>
      <i/>
      <sz val="10"/>
      <color theme="1"/>
      <name val="Calibri"/>
      <family val="2"/>
      <scheme val="minor"/>
    </font>
    <font>
      <sz val="11"/>
      <color theme="1"/>
      <name val="Arial"/>
      <family val="2"/>
    </font>
    <font>
      <b/>
      <sz val="10"/>
      <color theme="1"/>
      <name val="Arial"/>
      <family val="2"/>
    </font>
    <font>
      <b/>
      <sz val="10"/>
      <color theme="0"/>
      <name val="Arial"/>
      <family val="2"/>
    </font>
    <font>
      <sz val="11"/>
      <color theme="0"/>
      <name val="Arial"/>
      <family val="2"/>
    </font>
    <font>
      <b/>
      <sz val="26"/>
      <color theme="1"/>
      <name val="Calibri"/>
      <family val="2"/>
      <scheme val="minor"/>
    </font>
    <font>
      <b/>
      <i/>
      <sz val="11"/>
      <name val="Arial"/>
      <family val="2"/>
    </font>
    <font>
      <b/>
      <i/>
      <sz val="14"/>
      <color theme="1"/>
      <name val="Calibri"/>
      <family val="2"/>
      <scheme val="minor"/>
    </font>
    <font>
      <b/>
      <sz val="14"/>
      <color theme="0"/>
      <name val="Calibri"/>
      <family val="2"/>
      <scheme val="minor"/>
    </font>
    <font>
      <b/>
      <sz val="14"/>
      <color theme="1"/>
      <name val="Calibri"/>
      <family val="2"/>
      <scheme val="minor"/>
    </font>
    <font>
      <sz val="14"/>
      <color theme="1"/>
      <name val="Calibri"/>
      <family val="2"/>
      <scheme val="minor"/>
    </font>
    <font>
      <sz val="14"/>
      <name val="Calibri"/>
      <family val="2"/>
      <scheme val="minor"/>
    </font>
    <font>
      <b/>
      <i/>
      <sz val="11"/>
      <color theme="1"/>
      <name val="Arial"/>
      <family val="2"/>
    </font>
    <font>
      <b/>
      <sz val="11"/>
      <color theme="1"/>
      <name val="Arial"/>
      <family val="2"/>
    </font>
    <font>
      <b/>
      <sz val="11"/>
      <color theme="0"/>
      <name val="Arial"/>
      <family val="2"/>
    </font>
    <font>
      <b/>
      <sz val="10"/>
      <color theme="0" tint="-4.9989318521683403E-2"/>
      <name val="Arial"/>
      <family val="2"/>
    </font>
    <font>
      <sz val="10"/>
      <color theme="1"/>
      <name val="Arial"/>
      <family val="2"/>
    </font>
    <font>
      <sz val="10"/>
      <color rgb="FF000000"/>
      <name val="Arial"/>
      <family val="2"/>
    </font>
    <font>
      <sz val="10"/>
      <name val="Calibri"/>
      <family val="2"/>
      <scheme val="minor"/>
    </font>
    <font>
      <b/>
      <sz val="10"/>
      <name val="Arial"/>
      <family val="2"/>
    </font>
    <font>
      <b/>
      <i/>
      <sz val="16"/>
      <name val="Calibri"/>
      <family val="2"/>
      <scheme val="minor"/>
    </font>
    <font>
      <b/>
      <sz val="26"/>
      <color theme="1"/>
      <name val="Arial"/>
      <family val="2"/>
    </font>
    <font>
      <b/>
      <sz val="24"/>
      <color rgb="FF000000"/>
      <name val="Arial"/>
      <family val="2"/>
    </font>
    <font>
      <sz val="26"/>
      <color rgb="FF000000"/>
      <name val="Arial"/>
      <family val="2"/>
    </font>
    <font>
      <sz val="26"/>
      <color rgb="FFFFFFFF"/>
      <name val="Arial"/>
      <family val="2"/>
    </font>
    <font>
      <b/>
      <sz val="18"/>
      <color theme="1"/>
      <name val="Arial"/>
      <family val="2"/>
    </font>
    <font>
      <b/>
      <sz val="18"/>
      <color rgb="FF000000"/>
      <name val="Arial"/>
      <family val="2"/>
    </font>
    <font>
      <sz val="18"/>
      <color rgb="FF000000"/>
      <name val="Arial"/>
      <family val="2"/>
    </font>
    <font>
      <sz val="18"/>
      <color rgb="FFFFFFFF"/>
      <name val="Arial"/>
      <family val="2"/>
    </font>
    <font>
      <sz val="10"/>
      <color theme="1"/>
      <name val="Roboto"/>
    </font>
    <font>
      <b/>
      <sz val="22"/>
      <color theme="0"/>
      <name val="Arial Narrow"/>
      <family val="2"/>
    </font>
    <font>
      <sz val="26"/>
      <color theme="1"/>
      <name val="Arial"/>
      <family val="2"/>
    </font>
    <font>
      <sz val="11"/>
      <color theme="0"/>
      <name val="Arial Narrow"/>
      <family val="2"/>
    </font>
    <font>
      <b/>
      <sz val="11"/>
      <color rgb="FF00B050"/>
      <name val="Calibri"/>
      <family val="2"/>
      <scheme val="minor"/>
    </font>
    <font>
      <b/>
      <sz val="20"/>
      <color rgb="FF000000"/>
      <name val="Calibri"/>
      <family val="2"/>
    </font>
    <font>
      <b/>
      <sz val="16"/>
      <color theme="1"/>
      <name val="Calibri"/>
      <family val="2"/>
      <scheme val="minor"/>
    </font>
    <font>
      <b/>
      <sz val="16"/>
      <color rgb="FF000000"/>
      <name val="Calibri"/>
      <family val="2"/>
    </font>
    <font>
      <b/>
      <sz val="20"/>
      <color theme="0"/>
      <name val="Arial Narrow"/>
      <family val="2"/>
    </font>
    <font>
      <b/>
      <sz val="10"/>
      <color theme="0"/>
      <name val="Arial Narrow"/>
      <family val="2"/>
    </font>
    <font>
      <b/>
      <sz val="10"/>
      <color theme="2"/>
      <name val="Arial Narrow"/>
      <family val="2"/>
    </font>
    <font>
      <b/>
      <sz val="10"/>
      <color theme="1"/>
      <name val="Calibri"/>
      <family val="2"/>
      <scheme val="minor"/>
    </font>
    <font>
      <sz val="11"/>
      <color rgb="FF00B050"/>
      <name val="Calibri"/>
      <family val="2"/>
      <scheme val="minor"/>
    </font>
    <font>
      <sz val="10"/>
      <color theme="4"/>
      <name val="Calibri"/>
      <family val="2"/>
      <scheme val="minor"/>
    </font>
    <font>
      <sz val="9"/>
      <color theme="1"/>
      <name val="Arial Narrow"/>
      <family val="2"/>
    </font>
    <font>
      <b/>
      <sz val="10"/>
      <name val="Calibri"/>
      <family val="2"/>
      <scheme val="minor"/>
    </font>
  </fonts>
  <fills count="2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002060"/>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rgb="FFBFBFBF"/>
        <bgColor indexed="64"/>
      </patternFill>
    </fill>
    <fill>
      <patternFill patternType="solid">
        <fgColor rgb="FF92D050"/>
        <bgColor indexed="64"/>
      </patternFill>
    </fill>
    <fill>
      <patternFill patternType="solid">
        <fgColor rgb="FF00B050"/>
        <bgColor indexed="64"/>
      </patternFill>
    </fill>
    <fill>
      <patternFill patternType="solid">
        <fgColor rgb="FFFFFF66"/>
        <bgColor indexed="64"/>
      </patternFill>
    </fill>
    <fill>
      <patternFill patternType="solid">
        <fgColor rgb="FFFFC000"/>
        <bgColor indexed="64"/>
      </patternFill>
    </fill>
    <fill>
      <patternFill patternType="solid">
        <fgColor rgb="FFFF0000"/>
        <bgColor indexed="64"/>
      </patternFill>
    </fill>
    <fill>
      <patternFill patternType="solid">
        <fgColor theme="9" tint="0.79998168889431442"/>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4" tint="-0.499984740745262"/>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4" tint="0.39997558519241921"/>
        <bgColor indexed="64"/>
      </patternFill>
    </fill>
    <fill>
      <patternFill patternType="solid">
        <fgColor rgb="FF00B0F0"/>
        <bgColor indexed="64"/>
      </patternFill>
    </fill>
    <fill>
      <patternFill patternType="solid">
        <fgColor theme="9" tint="-0.249977111117893"/>
        <bgColor indexed="64"/>
      </patternFill>
    </fill>
    <fill>
      <patternFill patternType="solid">
        <fgColor theme="0" tint="-0.249977111117893"/>
        <bgColor indexed="64"/>
      </patternFill>
    </fill>
    <fill>
      <patternFill patternType="solid">
        <fgColor theme="7" tint="0.39997558519241921"/>
        <bgColor indexed="64"/>
      </patternFill>
    </fill>
  </fills>
  <borders count="108">
    <border>
      <left/>
      <right/>
      <top/>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style="dashed">
        <color theme="9" tint="-0.24994659260841701"/>
      </left>
      <right/>
      <top/>
      <bottom style="dashed">
        <color theme="9" tint="-0.24994659260841701"/>
      </bottom>
      <diagonal/>
    </border>
    <border>
      <left/>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right/>
      <top style="dashed">
        <color theme="9" tint="-0.24994659260841701"/>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rgb="FF000000"/>
      </right>
      <top/>
      <bottom style="medium">
        <color rgb="FF000000"/>
      </bottom>
      <diagonal/>
    </border>
    <border>
      <left/>
      <right/>
      <top/>
      <bottom style="medium">
        <color rgb="FF000000"/>
      </bottom>
      <diagonal/>
    </border>
    <border>
      <left style="dotted">
        <color rgb="FFF79646"/>
      </left>
      <right style="dotted">
        <color rgb="FFF79646"/>
      </right>
      <top/>
      <bottom style="dotted">
        <color rgb="FFF79646"/>
      </bottom>
      <diagonal/>
    </border>
    <border>
      <left style="dotted">
        <color rgb="FFF79646"/>
      </left>
      <right style="dotted">
        <color rgb="FFF79646"/>
      </right>
      <top style="dotted">
        <color rgb="FFF79646"/>
      </top>
      <bottom style="dotted">
        <color rgb="FFF79646"/>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dashed">
        <color theme="9" tint="-0.24994659260841701"/>
      </left>
      <right style="dashed">
        <color theme="9" tint="-0.24994659260841701"/>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dashed">
        <color theme="9" tint="-0.24994659260841701"/>
      </right>
      <top style="dashed">
        <color theme="9" tint="-0.24994659260841701"/>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right style="thin">
        <color indexed="64"/>
      </right>
      <top style="dashed">
        <color theme="9" tint="-0.24994659260841701"/>
      </top>
      <bottom/>
      <diagonal/>
    </border>
    <border>
      <left style="thick">
        <color theme="0"/>
      </left>
      <right/>
      <top style="thick">
        <color theme="0"/>
      </top>
      <bottom style="thick">
        <color theme="0"/>
      </bottom>
      <diagonal/>
    </border>
    <border>
      <left/>
      <right/>
      <top style="thick">
        <color theme="0"/>
      </top>
      <bottom style="thick">
        <color theme="0"/>
      </bottom>
      <diagonal/>
    </border>
    <border>
      <left/>
      <right style="thick">
        <color theme="0"/>
      </right>
      <top style="thick">
        <color theme="0"/>
      </top>
      <bottom style="thick">
        <color theme="0"/>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ck">
        <color theme="0"/>
      </left>
      <right style="thick">
        <color theme="0"/>
      </right>
      <top/>
      <bottom style="thick">
        <color theme="0"/>
      </bottom>
      <diagonal/>
    </border>
    <border>
      <left style="medium">
        <color indexed="64"/>
      </left>
      <right/>
      <top style="thick">
        <color theme="0"/>
      </top>
      <bottom style="medium">
        <color indexed="64"/>
      </bottom>
      <diagonal/>
    </border>
    <border>
      <left/>
      <right/>
      <top style="thick">
        <color theme="0"/>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s>
  <cellStyleXfs count="3">
    <xf numFmtId="0" fontId="0" fillId="0" borderId="0"/>
    <xf numFmtId="0" fontId="8" fillId="0" borderId="0"/>
    <xf numFmtId="0" fontId="14" fillId="0" borderId="0"/>
  </cellStyleXfs>
  <cellXfs count="510">
    <xf numFmtId="0" fontId="0" fillId="0" borderId="0" xfId="0"/>
    <xf numFmtId="0" fontId="1" fillId="3" borderId="0" xfId="0" applyFont="1" applyFill="1"/>
    <xf numFmtId="0" fontId="1" fillId="3" borderId="0" xfId="0" applyFont="1" applyFill="1" applyAlignment="1">
      <alignment horizontal="center" vertical="center"/>
    </xf>
    <xf numFmtId="0" fontId="1" fillId="3" borderId="0" xfId="0" applyFont="1" applyFill="1" applyAlignment="1">
      <alignment horizontal="left" vertical="center"/>
    </xf>
    <xf numFmtId="0" fontId="0" fillId="5" borderId="0" xfId="0" applyFill="1"/>
    <xf numFmtId="0" fontId="0" fillId="0" borderId="0" xfId="0" applyAlignment="1">
      <alignment horizontal="left" wrapText="1"/>
    </xf>
    <xf numFmtId="0" fontId="0" fillId="5" borderId="0" xfId="0" applyFill="1" applyAlignment="1">
      <alignment horizontal="center"/>
    </xf>
    <xf numFmtId="0" fontId="0" fillId="3" borderId="0" xfId="0" applyFill="1"/>
    <xf numFmtId="0" fontId="10" fillId="3" borderId="20" xfId="1" quotePrefix="1" applyFont="1" applyFill="1" applyBorder="1" applyAlignment="1">
      <alignment horizontal="left" vertical="top" wrapText="1"/>
    </xf>
    <xf numFmtId="0" fontId="11" fillId="3" borderId="0" xfId="1" quotePrefix="1" applyFont="1" applyFill="1" applyAlignment="1">
      <alignment horizontal="left" vertical="top" wrapText="1"/>
    </xf>
    <xf numFmtId="0" fontId="11" fillId="3" borderId="21" xfId="1" quotePrefix="1" applyFont="1" applyFill="1" applyBorder="1" applyAlignment="1">
      <alignment horizontal="left" vertical="top" wrapText="1"/>
    </xf>
    <xf numFmtId="0" fontId="9" fillId="3" borderId="20" xfId="1" applyFont="1" applyFill="1" applyBorder="1"/>
    <xf numFmtId="0" fontId="9" fillId="3" borderId="0" xfId="1" applyFont="1" applyFill="1"/>
    <xf numFmtId="0" fontId="13" fillId="3" borderId="0" xfId="1" applyFont="1" applyFill="1" applyAlignment="1">
      <alignment horizontal="left" vertical="center" wrapText="1"/>
    </xf>
    <xf numFmtId="0" fontId="9" fillId="3" borderId="0" xfId="1" applyFont="1" applyFill="1" applyAlignment="1">
      <alignment horizontal="left" vertical="center" wrapText="1"/>
    </xf>
    <xf numFmtId="0" fontId="9" fillId="3" borderId="0" xfId="1" quotePrefix="1" applyFont="1" applyFill="1" applyAlignment="1">
      <alignment horizontal="left" vertical="center" wrapText="1"/>
    </xf>
    <xf numFmtId="0" fontId="9" fillId="3" borderId="21" xfId="1" applyFont="1" applyFill="1" applyBorder="1"/>
    <xf numFmtId="0" fontId="15" fillId="3" borderId="0" xfId="0" applyFont="1" applyFill="1" applyAlignment="1">
      <alignment horizontal="left" vertical="center" wrapText="1"/>
    </xf>
    <xf numFmtId="0" fontId="16" fillId="3" borderId="0" xfId="0" applyFont="1" applyFill="1" applyAlignment="1">
      <alignment horizontal="left" vertical="top" wrapText="1"/>
    </xf>
    <xf numFmtId="0" fontId="22" fillId="3" borderId="0" xfId="0" applyFont="1" applyFill="1" applyAlignment="1">
      <alignment horizontal="center" vertical="center"/>
    </xf>
    <xf numFmtId="0" fontId="24" fillId="3" borderId="49" xfId="0" applyFont="1" applyFill="1" applyBorder="1" applyAlignment="1">
      <alignment vertical="top" wrapText="1"/>
    </xf>
    <xf numFmtId="0" fontId="24" fillId="3" borderId="50" xfId="0" applyFont="1" applyFill="1" applyBorder="1" applyAlignment="1">
      <alignment vertical="top" wrapText="1"/>
    </xf>
    <xf numFmtId="0" fontId="26" fillId="0" borderId="0" xfId="0" applyFont="1" applyAlignment="1">
      <alignment horizontal="center" vertical="center" wrapText="1"/>
    </xf>
    <xf numFmtId="0" fontId="27" fillId="3" borderId="0" xfId="0" applyFont="1" applyFill="1"/>
    <xf numFmtId="0" fontId="3" fillId="3" borderId="0" xfId="0" applyFont="1" applyFill="1" applyAlignment="1">
      <alignment horizontal="left" vertical="center"/>
    </xf>
    <xf numFmtId="0" fontId="28" fillId="3" borderId="0" xfId="0" applyFont="1" applyFill="1" applyAlignment="1">
      <alignment horizontal="center" vertical="center" wrapText="1"/>
    </xf>
    <xf numFmtId="0" fontId="21" fillId="3" borderId="0" xfId="0" applyFont="1" applyFill="1"/>
    <xf numFmtId="0" fontId="25" fillId="3" borderId="0" xfId="0" applyFont="1" applyFill="1" applyAlignment="1">
      <alignment horizontal="justify" vertical="center" wrapText="1" readingOrder="1"/>
    </xf>
    <xf numFmtId="0" fontId="3" fillId="3" borderId="0" xfId="0" applyFont="1" applyFill="1" applyAlignment="1">
      <alignment vertical="center"/>
    </xf>
    <xf numFmtId="0" fontId="21" fillId="0" borderId="0" xfId="0" applyFont="1"/>
    <xf numFmtId="0" fontId="25" fillId="0" borderId="0" xfId="0" applyFont="1" applyAlignment="1">
      <alignment horizontal="justify" vertical="center" wrapText="1" readingOrder="1"/>
    </xf>
    <xf numFmtId="0" fontId="29" fillId="0" borderId="0" xfId="0" applyFont="1" applyAlignment="1">
      <alignment vertical="center"/>
    </xf>
    <xf numFmtId="0" fontId="30" fillId="0" borderId="0" xfId="0" applyFont="1"/>
    <xf numFmtId="0" fontId="19" fillId="0" borderId="0" xfId="0" applyFont="1"/>
    <xf numFmtId="0" fontId="27" fillId="0" borderId="0" xfId="0" applyFont="1"/>
    <xf numFmtId="0" fontId="32" fillId="3" borderId="0" xfId="0" applyFont="1" applyFill="1"/>
    <xf numFmtId="0" fontId="33" fillId="3" borderId="0" xfId="0" applyFont="1" applyFill="1"/>
    <xf numFmtId="0" fontId="34" fillId="13" borderId="57" xfId="0" applyFont="1" applyFill="1" applyBorder="1" applyAlignment="1">
      <alignment horizontal="center" vertical="center" wrapText="1" readingOrder="1"/>
    </xf>
    <xf numFmtId="0" fontId="34" fillId="13" borderId="58" xfId="0" applyFont="1" applyFill="1" applyBorder="1" applyAlignment="1">
      <alignment horizontal="center" vertical="center" wrapText="1" readingOrder="1"/>
    </xf>
    <xf numFmtId="0" fontId="34" fillId="3" borderId="60" xfId="0" applyFont="1" applyFill="1" applyBorder="1" applyAlignment="1">
      <alignment horizontal="center" vertical="center" wrapText="1" readingOrder="1"/>
    </xf>
    <xf numFmtId="0" fontId="35" fillId="3" borderId="60" xfId="0" applyFont="1" applyFill="1" applyBorder="1" applyAlignment="1">
      <alignment horizontal="justify" vertical="center" wrapText="1" readingOrder="1"/>
    </xf>
    <xf numFmtId="9" fontId="34" fillId="3" borderId="61" xfId="0" applyNumberFormat="1" applyFont="1" applyFill="1" applyBorder="1" applyAlignment="1">
      <alignment horizontal="center" vertical="center" wrapText="1" readingOrder="1"/>
    </xf>
    <xf numFmtId="0" fontId="34" fillId="3" borderId="13" xfId="0" applyFont="1" applyFill="1" applyBorder="1" applyAlignment="1">
      <alignment horizontal="center" vertical="center" wrapText="1" readingOrder="1"/>
    </xf>
    <xf numFmtId="0" fontId="35" fillId="3" borderId="13" xfId="0" applyFont="1" applyFill="1" applyBorder="1" applyAlignment="1">
      <alignment horizontal="justify" vertical="center" wrapText="1" readingOrder="1"/>
    </xf>
    <xf numFmtId="9" fontId="34" fillId="3" borderId="63" xfId="0" applyNumberFormat="1" applyFont="1" applyFill="1" applyBorder="1" applyAlignment="1">
      <alignment horizontal="center" vertical="center" wrapText="1" readingOrder="1"/>
    </xf>
    <xf numFmtId="0" fontId="35" fillId="3" borderId="63" xfId="0" applyFont="1" applyFill="1" applyBorder="1" applyAlignment="1">
      <alignment horizontal="center" vertical="center" wrapText="1" readingOrder="1"/>
    </xf>
    <xf numFmtId="0" fontId="34" fillId="3" borderId="65" xfId="0" applyFont="1" applyFill="1" applyBorder="1" applyAlignment="1">
      <alignment horizontal="center" vertical="center" wrapText="1" readingOrder="1"/>
    </xf>
    <xf numFmtId="0" fontId="35" fillId="3" borderId="65" xfId="0" applyFont="1" applyFill="1" applyBorder="1" applyAlignment="1">
      <alignment horizontal="justify" vertical="center" wrapText="1" readingOrder="1"/>
    </xf>
    <xf numFmtId="0" fontId="35" fillId="3" borderId="66" xfId="0" applyFont="1" applyFill="1" applyBorder="1" applyAlignment="1">
      <alignment horizontal="center" vertical="center" wrapText="1" readingOrder="1"/>
    </xf>
    <xf numFmtId="0" fontId="39" fillId="3" borderId="0" xfId="0" applyFont="1" applyFill="1"/>
    <xf numFmtId="0" fontId="41" fillId="15" borderId="67" xfId="0" applyFont="1" applyFill="1" applyBorder="1" applyAlignment="1" applyProtection="1">
      <alignment horizontal="center" vertical="center" wrapText="1" readingOrder="1"/>
      <protection hidden="1"/>
    </xf>
    <xf numFmtId="0" fontId="41" fillId="15" borderId="68" xfId="0" applyFont="1" applyFill="1" applyBorder="1" applyAlignment="1" applyProtection="1">
      <alignment horizontal="center" vertical="center" wrapText="1" readingOrder="1"/>
      <protection hidden="1"/>
    </xf>
    <xf numFmtId="0" fontId="41" fillId="15" borderId="69" xfId="0" applyFont="1" applyFill="1" applyBorder="1" applyAlignment="1" applyProtection="1">
      <alignment horizontal="center" vertical="center" wrapText="1" readingOrder="1"/>
      <protection hidden="1"/>
    </xf>
    <xf numFmtId="0" fontId="41" fillId="16" borderId="67" xfId="0" applyFont="1" applyFill="1" applyBorder="1" applyAlignment="1" applyProtection="1">
      <alignment horizontal="center" wrapText="1" readingOrder="1"/>
      <protection hidden="1"/>
    </xf>
    <xf numFmtId="0" fontId="41" fillId="16" borderId="68" xfId="0" applyFont="1" applyFill="1" applyBorder="1" applyAlignment="1" applyProtection="1">
      <alignment horizontal="center" wrapText="1" readingOrder="1"/>
      <protection hidden="1"/>
    </xf>
    <xf numFmtId="0" fontId="41" fillId="15" borderId="20" xfId="0" applyFont="1" applyFill="1" applyBorder="1" applyAlignment="1" applyProtection="1">
      <alignment horizontal="center" vertical="center" wrapText="1" readingOrder="1"/>
      <protection hidden="1"/>
    </xf>
    <xf numFmtId="0" fontId="41" fillId="15" borderId="0" xfId="0" applyFont="1" applyFill="1" applyAlignment="1" applyProtection="1">
      <alignment horizontal="center" vertical="center" wrapText="1" readingOrder="1"/>
      <protection hidden="1"/>
    </xf>
    <xf numFmtId="0" fontId="41" fillId="15" borderId="21" xfId="0" applyFont="1" applyFill="1" applyBorder="1" applyAlignment="1" applyProtection="1">
      <alignment horizontal="center" vertical="center" wrapText="1" readingOrder="1"/>
      <protection hidden="1"/>
    </xf>
    <xf numFmtId="0" fontId="41" fillId="16" borderId="20" xfId="0" applyFont="1" applyFill="1" applyBorder="1" applyAlignment="1" applyProtection="1">
      <alignment horizontal="center" wrapText="1" readingOrder="1"/>
      <protection hidden="1"/>
    </xf>
    <xf numFmtId="0" fontId="41" fillId="16" borderId="0" xfId="0" applyFont="1" applyFill="1" applyAlignment="1" applyProtection="1">
      <alignment horizontal="center" wrapText="1" readingOrder="1"/>
      <protection hidden="1"/>
    </xf>
    <xf numFmtId="0" fontId="41" fillId="15" borderId="43" xfId="0" applyFont="1" applyFill="1" applyBorder="1" applyAlignment="1" applyProtection="1">
      <alignment horizontal="center" vertical="center" wrapText="1" readingOrder="1"/>
      <protection hidden="1"/>
    </xf>
    <xf numFmtId="0" fontId="41" fillId="15" borderId="44" xfId="0" applyFont="1" applyFill="1" applyBorder="1" applyAlignment="1" applyProtection="1">
      <alignment horizontal="center" vertical="center" wrapText="1" readingOrder="1"/>
      <protection hidden="1"/>
    </xf>
    <xf numFmtId="0" fontId="41" fillId="15" borderId="45" xfId="0" applyFont="1" applyFill="1" applyBorder="1" applyAlignment="1" applyProtection="1">
      <alignment horizontal="center" vertical="center" wrapText="1" readingOrder="1"/>
      <protection hidden="1"/>
    </xf>
    <xf numFmtId="0" fontId="41" fillId="16" borderId="43" xfId="0" applyFont="1" applyFill="1" applyBorder="1" applyAlignment="1" applyProtection="1">
      <alignment horizontal="center" wrapText="1" readingOrder="1"/>
      <protection hidden="1"/>
    </xf>
    <xf numFmtId="0" fontId="41" fillId="16" borderId="44" xfId="0" applyFont="1" applyFill="1" applyBorder="1" applyAlignment="1" applyProtection="1">
      <alignment horizontal="center" wrapText="1" readingOrder="1"/>
      <protection hidden="1"/>
    </xf>
    <xf numFmtId="0" fontId="41" fillId="17" borderId="68" xfId="0" applyFont="1" applyFill="1" applyBorder="1" applyAlignment="1" applyProtection="1">
      <alignment horizontal="center" wrapText="1" readingOrder="1"/>
      <protection hidden="1"/>
    </xf>
    <xf numFmtId="0" fontId="41" fillId="17" borderId="69" xfId="0" applyFont="1" applyFill="1" applyBorder="1" applyAlignment="1" applyProtection="1">
      <alignment horizontal="center" wrapText="1" readingOrder="1"/>
      <protection hidden="1"/>
    </xf>
    <xf numFmtId="0" fontId="41" fillId="17" borderId="20" xfId="0" applyFont="1" applyFill="1" applyBorder="1" applyAlignment="1" applyProtection="1">
      <alignment horizontal="center" wrapText="1" readingOrder="1"/>
      <protection hidden="1"/>
    </xf>
    <xf numFmtId="0" fontId="41" fillId="17" borderId="0" xfId="0" applyFont="1" applyFill="1" applyAlignment="1" applyProtection="1">
      <alignment horizontal="center" wrapText="1" readingOrder="1"/>
      <protection hidden="1"/>
    </xf>
    <xf numFmtId="0" fontId="41" fillId="17" borderId="21" xfId="0" applyFont="1" applyFill="1" applyBorder="1" applyAlignment="1" applyProtection="1">
      <alignment horizontal="center" wrapText="1" readingOrder="1"/>
      <protection hidden="1"/>
    </xf>
    <xf numFmtId="0" fontId="41" fillId="17" borderId="43" xfId="0" applyFont="1" applyFill="1" applyBorder="1" applyAlignment="1" applyProtection="1">
      <alignment horizontal="center" wrapText="1" readingOrder="1"/>
      <protection hidden="1"/>
    </xf>
    <xf numFmtId="0" fontId="41" fillId="17" borderId="44" xfId="0" applyFont="1" applyFill="1" applyBorder="1" applyAlignment="1" applyProtection="1">
      <alignment horizontal="center" wrapText="1" readingOrder="1"/>
      <protection hidden="1"/>
    </xf>
    <xf numFmtId="0" fontId="41" fillId="17" borderId="45" xfId="0" applyFont="1" applyFill="1" applyBorder="1" applyAlignment="1" applyProtection="1">
      <alignment horizontal="center" wrapText="1" readingOrder="1"/>
      <protection hidden="1"/>
    </xf>
    <xf numFmtId="0" fontId="41" fillId="8" borderId="67" xfId="0" applyFont="1" applyFill="1" applyBorder="1" applyAlignment="1" applyProtection="1">
      <alignment horizontal="center" wrapText="1" readingOrder="1"/>
      <protection hidden="1"/>
    </xf>
    <xf numFmtId="0" fontId="41" fillId="8" borderId="68" xfId="0" applyFont="1" applyFill="1" applyBorder="1" applyAlignment="1" applyProtection="1">
      <alignment horizontal="center" wrapText="1" readingOrder="1"/>
      <protection hidden="1"/>
    </xf>
    <xf numFmtId="0" fontId="41" fillId="8" borderId="69" xfId="0" applyFont="1" applyFill="1" applyBorder="1" applyAlignment="1" applyProtection="1">
      <alignment horizontal="center" wrapText="1" readingOrder="1"/>
      <protection hidden="1"/>
    </xf>
    <xf numFmtId="0" fontId="41" fillId="8" borderId="20" xfId="0" applyFont="1" applyFill="1" applyBorder="1" applyAlignment="1" applyProtection="1">
      <alignment horizontal="center" wrapText="1" readingOrder="1"/>
      <protection hidden="1"/>
    </xf>
    <xf numFmtId="0" fontId="41" fillId="8" borderId="0" xfId="0" applyFont="1" applyFill="1" applyAlignment="1" applyProtection="1">
      <alignment horizontal="center" wrapText="1" readingOrder="1"/>
      <protection hidden="1"/>
    </xf>
    <xf numFmtId="0" fontId="41" fillId="8" borderId="21" xfId="0" applyFont="1" applyFill="1" applyBorder="1" applyAlignment="1" applyProtection="1">
      <alignment horizontal="center" wrapText="1" readingOrder="1"/>
      <protection hidden="1"/>
    </xf>
    <xf numFmtId="0" fontId="41" fillId="8" borderId="43" xfId="0" applyFont="1" applyFill="1" applyBorder="1" applyAlignment="1" applyProtection="1">
      <alignment horizontal="center" wrapText="1" readingOrder="1"/>
      <protection hidden="1"/>
    </xf>
    <xf numFmtId="0" fontId="41" fillId="8" borderId="44" xfId="0" applyFont="1" applyFill="1" applyBorder="1" applyAlignment="1" applyProtection="1">
      <alignment horizontal="center" wrapText="1" readingOrder="1"/>
      <protection hidden="1"/>
    </xf>
    <xf numFmtId="0" fontId="41" fillId="8" borderId="45" xfId="0" applyFont="1" applyFill="1" applyBorder="1" applyAlignment="1" applyProtection="1">
      <alignment horizontal="center" wrapText="1" readingOrder="1"/>
      <protection hidden="1"/>
    </xf>
    <xf numFmtId="0" fontId="0" fillId="0" borderId="0" xfId="0" applyAlignment="1">
      <alignment wrapText="1"/>
    </xf>
    <xf numFmtId="0" fontId="0" fillId="0" borderId="0" xfId="0" applyAlignment="1">
      <alignment vertical="top" wrapText="1"/>
    </xf>
    <xf numFmtId="0" fontId="6" fillId="18" borderId="47" xfId="0" applyFont="1" applyFill="1" applyBorder="1" applyAlignment="1">
      <alignment horizontal="center" vertical="center" wrapText="1"/>
    </xf>
    <xf numFmtId="0" fontId="6" fillId="18" borderId="47" xfId="0" applyFont="1" applyFill="1" applyBorder="1" applyAlignment="1">
      <alignment horizontal="center" vertical="center"/>
    </xf>
    <xf numFmtId="0" fontId="44" fillId="0" borderId="0" xfId="0" applyFont="1" applyAlignment="1">
      <alignment horizontal="center"/>
    </xf>
    <xf numFmtId="0" fontId="45" fillId="0" borderId="0" xfId="0" applyFont="1"/>
    <xf numFmtId="0" fontId="47" fillId="4" borderId="0" xfId="0" applyFont="1" applyFill="1" applyAlignment="1" applyProtection="1">
      <alignment horizontal="left" vertical="center" wrapText="1"/>
      <protection locked="0"/>
    </xf>
    <xf numFmtId="0" fontId="46" fillId="19" borderId="0" xfId="0" applyFont="1" applyFill="1" applyAlignment="1" applyProtection="1">
      <alignment vertical="center" wrapText="1"/>
      <protection locked="0"/>
    </xf>
    <xf numFmtId="0" fontId="47" fillId="4" borderId="0" xfId="0" applyFont="1" applyFill="1" applyAlignment="1" applyProtection="1">
      <alignment vertical="center" wrapText="1"/>
      <protection locked="0"/>
    </xf>
    <xf numFmtId="0" fontId="0" fillId="0" borderId="0" xfId="0" applyAlignment="1">
      <alignment horizontal="left"/>
    </xf>
    <xf numFmtId="0" fontId="48" fillId="0" borderId="0" xfId="0" applyFont="1" applyAlignment="1" applyProtection="1">
      <alignment horizontal="center" vertical="center"/>
      <protection locked="0"/>
    </xf>
    <xf numFmtId="0" fontId="46" fillId="0" borderId="0" xfId="0" applyFont="1" applyAlignment="1" applyProtection="1">
      <alignment horizontal="left" vertical="center"/>
      <protection locked="0"/>
    </xf>
    <xf numFmtId="0" fontId="47" fillId="0" borderId="0" xfId="0" applyFont="1" applyAlignment="1" applyProtection="1">
      <alignment horizontal="center" vertical="center"/>
      <protection locked="0"/>
    </xf>
    <xf numFmtId="0" fontId="20" fillId="0" borderId="0" xfId="0" applyFont="1" applyAlignment="1">
      <alignment horizontal="center"/>
    </xf>
    <xf numFmtId="0" fontId="53" fillId="5" borderId="13" xfId="0" applyFont="1" applyFill="1" applyBorder="1" applyAlignment="1">
      <alignment horizontal="center" vertical="center"/>
    </xf>
    <xf numFmtId="0" fontId="52" fillId="20" borderId="13" xfId="0" applyFont="1" applyFill="1" applyBorder="1" applyAlignment="1">
      <alignment horizontal="center"/>
    </xf>
    <xf numFmtId="0" fontId="52" fillId="20" borderId="13" xfId="0" applyFont="1" applyFill="1" applyBorder="1" applyAlignment="1">
      <alignment vertical="center" wrapText="1"/>
    </xf>
    <xf numFmtId="0" fontId="0" fillId="0" borderId="13" xfId="0" applyBorder="1" applyAlignment="1">
      <alignment horizontal="left" vertical="center" wrapText="1"/>
    </xf>
    <xf numFmtId="0" fontId="54" fillId="0" borderId="0" xfId="0" applyFont="1" applyAlignment="1">
      <alignment horizontal="center"/>
    </xf>
    <xf numFmtId="0" fontId="54" fillId="0" borderId="0" xfId="0" applyFont="1" applyAlignment="1">
      <alignment horizontal="left"/>
    </xf>
    <xf numFmtId="0" fontId="55" fillId="0" borderId="0" xfId="0" applyFont="1" applyAlignment="1">
      <alignment horizontal="center"/>
    </xf>
    <xf numFmtId="0" fontId="45" fillId="0" borderId="0" xfId="0" applyFont="1" applyProtection="1">
      <protection locked="0"/>
    </xf>
    <xf numFmtId="0" fontId="57" fillId="0" borderId="0" xfId="0" applyFont="1" applyAlignment="1" applyProtection="1">
      <alignment vertical="center"/>
      <protection locked="0"/>
    </xf>
    <xf numFmtId="0" fontId="45" fillId="0" borderId="0" xfId="0" applyFont="1" applyAlignment="1">
      <alignment vertical="top"/>
    </xf>
    <xf numFmtId="0" fontId="56" fillId="0" borderId="0" xfId="0" applyFont="1" applyAlignment="1" applyProtection="1">
      <alignment horizontal="center" vertical="center"/>
      <protection locked="0"/>
    </xf>
    <xf numFmtId="0" fontId="46" fillId="21" borderId="0" xfId="0" applyFont="1" applyFill="1" applyAlignment="1" applyProtection="1">
      <alignment horizontal="left" vertical="center"/>
      <protection locked="0"/>
    </xf>
    <xf numFmtId="0" fontId="58" fillId="20" borderId="0" xfId="0" applyFont="1" applyFill="1" applyAlignment="1" applyProtection="1">
      <alignment horizontal="center" vertical="center" wrapText="1"/>
      <protection locked="0"/>
    </xf>
    <xf numFmtId="0" fontId="45" fillId="0" borderId="0" xfId="0" applyFont="1" applyAlignment="1">
      <alignment vertical="top" wrapText="1"/>
    </xf>
    <xf numFmtId="0" fontId="46" fillId="21" borderId="0" xfId="0" applyFont="1" applyFill="1" applyAlignment="1" applyProtection="1">
      <alignment horizontal="left" vertical="center" wrapText="1"/>
      <protection locked="0"/>
    </xf>
    <xf numFmtId="0" fontId="46" fillId="0" borderId="0" xfId="0" applyFont="1" applyAlignment="1" applyProtection="1">
      <alignment horizontal="left"/>
      <protection locked="0"/>
    </xf>
    <xf numFmtId="0" fontId="45" fillId="0" borderId="0" xfId="0" applyFont="1" applyAlignment="1" applyProtection="1">
      <alignment horizontal="center" vertical="center"/>
      <protection locked="0"/>
    </xf>
    <xf numFmtId="0" fontId="46" fillId="0" borderId="0" xfId="0" applyFont="1" applyAlignment="1" applyProtection="1">
      <alignment vertical="center"/>
      <protection locked="0"/>
    </xf>
    <xf numFmtId="0" fontId="60" fillId="0" borderId="0" xfId="0" applyFont="1"/>
    <xf numFmtId="0" fontId="46" fillId="21" borderId="13" xfId="0" applyFont="1" applyFill="1" applyBorder="1" applyAlignment="1">
      <alignment horizontal="center" vertical="top" wrapText="1" readingOrder="1"/>
    </xf>
    <xf numFmtId="0" fontId="46" fillId="21" borderId="13" xfId="0" applyFont="1" applyFill="1" applyBorder="1" applyAlignment="1">
      <alignment horizontal="center" vertical="center" wrapText="1" readingOrder="1"/>
    </xf>
    <xf numFmtId="0" fontId="62" fillId="0" borderId="13" xfId="0" applyFont="1" applyBorder="1" applyAlignment="1">
      <alignment horizontal="center" vertical="center" wrapText="1"/>
    </xf>
    <xf numFmtId="0" fontId="60" fillId="0" borderId="13" xfId="0" applyFont="1" applyBorder="1" applyAlignment="1">
      <alignment vertical="center" wrapText="1"/>
    </xf>
    <xf numFmtId="0" fontId="63" fillId="22" borderId="79" xfId="0" applyFont="1" applyFill="1" applyBorder="1" applyAlignment="1">
      <alignment horizontal="center" vertical="top" wrapText="1" readingOrder="1"/>
    </xf>
    <xf numFmtId="0" fontId="63" fillId="22" borderId="81" xfId="0" applyFont="1" applyFill="1" applyBorder="1" applyAlignment="1">
      <alignment horizontal="center" vertical="top" wrapText="1" readingOrder="1"/>
    </xf>
    <xf numFmtId="0" fontId="46" fillId="22" borderId="13" xfId="0" applyFont="1" applyFill="1" applyBorder="1" applyAlignment="1">
      <alignment horizontal="center" vertical="top" wrapText="1" readingOrder="1"/>
    </xf>
    <xf numFmtId="0" fontId="8" fillId="0" borderId="13" xfId="0" applyFont="1" applyBorder="1" applyAlignment="1">
      <alignment horizontal="center" vertical="top" wrapText="1" readingOrder="1"/>
    </xf>
    <xf numFmtId="0" fontId="47" fillId="0" borderId="13" xfId="0" applyFont="1" applyBorder="1" applyAlignment="1">
      <alignment horizontal="center" vertical="top" wrapText="1" readingOrder="1"/>
    </xf>
    <xf numFmtId="0" fontId="61" fillId="0" borderId="13" xfId="0" applyFont="1" applyBorder="1" applyAlignment="1">
      <alignment horizontal="center" vertical="center" wrapText="1"/>
    </xf>
    <xf numFmtId="0" fontId="45" fillId="0" borderId="0" xfId="0" applyFont="1" applyAlignment="1">
      <alignment horizontal="left"/>
    </xf>
    <xf numFmtId="0" fontId="45" fillId="0" borderId="0" xfId="0" applyFont="1" applyAlignment="1">
      <alignment horizontal="center"/>
    </xf>
    <xf numFmtId="0" fontId="45" fillId="3" borderId="0" xfId="0" applyFont="1" applyFill="1"/>
    <xf numFmtId="0" fontId="66" fillId="7" borderId="0" xfId="0" applyFont="1" applyFill="1" applyAlignment="1">
      <alignment horizontal="center" vertical="center" wrapText="1" readingOrder="1"/>
    </xf>
    <xf numFmtId="0" fontId="67" fillId="8" borderId="51" xfId="0" applyFont="1" applyFill="1" applyBorder="1" applyAlignment="1">
      <alignment horizontal="center" vertical="center" wrapText="1" readingOrder="1"/>
    </xf>
    <xf numFmtId="0" fontId="67" fillId="0" borderId="51" xfId="0" applyFont="1" applyBorder="1" applyAlignment="1">
      <alignment horizontal="center" vertical="center" wrapText="1" readingOrder="1"/>
    </xf>
    <xf numFmtId="0" fontId="67" fillId="0" borderId="51" xfId="0" applyFont="1" applyBorder="1" applyAlignment="1">
      <alignment horizontal="justify" vertical="center" wrapText="1" readingOrder="1"/>
    </xf>
    <xf numFmtId="0" fontId="67" fillId="9" borderId="52" xfId="0" applyFont="1" applyFill="1" applyBorder="1" applyAlignment="1">
      <alignment horizontal="center" vertical="center" wrapText="1" readingOrder="1"/>
    </xf>
    <xf numFmtId="0" fontId="67" fillId="0" borderId="52" xfId="0" applyFont="1" applyBorder="1" applyAlignment="1">
      <alignment horizontal="center" vertical="center" wrapText="1" readingOrder="1"/>
    </xf>
    <xf numFmtId="0" fontId="67" fillId="0" borderId="52" xfId="0" applyFont="1" applyBorder="1" applyAlignment="1">
      <alignment horizontal="justify" vertical="center" wrapText="1" readingOrder="1"/>
    </xf>
    <xf numFmtId="0" fontId="67" fillId="10" borderId="52" xfId="0" applyFont="1" applyFill="1" applyBorder="1" applyAlignment="1">
      <alignment horizontal="center" vertical="center" wrapText="1" readingOrder="1"/>
    </xf>
    <xf numFmtId="0" fontId="67" fillId="11" borderId="52" xfId="0" applyFont="1" applyFill="1" applyBorder="1" applyAlignment="1">
      <alignment horizontal="center" vertical="center" wrapText="1" readingOrder="1"/>
    </xf>
    <xf numFmtId="0" fontId="68" fillId="12" borderId="52" xfId="0" applyFont="1" applyFill="1" applyBorder="1" applyAlignment="1">
      <alignment horizontal="center" vertical="center" wrapText="1" readingOrder="1"/>
    </xf>
    <xf numFmtId="0" fontId="0" fillId="3" borderId="0" xfId="0" applyFill="1" applyBorder="1"/>
    <xf numFmtId="0" fontId="21" fillId="3" borderId="0" xfId="0" applyFont="1" applyFill="1" applyBorder="1"/>
    <xf numFmtId="0" fontId="70" fillId="7" borderId="0" xfId="0" applyFont="1" applyFill="1" applyAlignment="1">
      <alignment horizontal="center" vertical="center" wrapText="1" readingOrder="1"/>
    </xf>
    <xf numFmtId="0" fontId="71" fillId="8" borderId="51" xfId="0" applyFont="1" applyFill="1" applyBorder="1" applyAlignment="1">
      <alignment horizontal="center" vertical="center" wrapText="1" readingOrder="1"/>
    </xf>
    <xf numFmtId="0" fontId="71" fillId="0" borderId="51" xfId="0" applyFont="1" applyBorder="1" applyAlignment="1">
      <alignment horizontal="justify" vertical="center" wrapText="1" readingOrder="1"/>
    </xf>
    <xf numFmtId="9" fontId="71" fillId="0" borderId="51" xfId="0" applyNumberFormat="1" applyFont="1" applyBorder="1" applyAlignment="1">
      <alignment horizontal="center" vertical="center" wrapText="1" readingOrder="1"/>
    </xf>
    <xf numFmtId="0" fontId="71" fillId="9" borderId="52" xfId="0" applyFont="1" applyFill="1" applyBorder="1" applyAlignment="1">
      <alignment horizontal="center" vertical="center" wrapText="1" readingOrder="1"/>
    </xf>
    <xf numFmtId="0" fontId="71" fillId="0" borderId="52" xfId="0" applyFont="1" applyBorder="1" applyAlignment="1">
      <alignment horizontal="justify" vertical="center" wrapText="1" readingOrder="1"/>
    </xf>
    <xf numFmtId="9" fontId="71" fillId="0" borderId="52" xfId="0" applyNumberFormat="1" applyFont="1" applyBorder="1" applyAlignment="1">
      <alignment horizontal="center" vertical="center" wrapText="1" readingOrder="1"/>
    </xf>
    <xf numFmtId="0" fontId="71" fillId="10" borderId="52" xfId="0" applyFont="1" applyFill="1" applyBorder="1" applyAlignment="1">
      <alignment horizontal="center" vertical="center" wrapText="1" readingOrder="1"/>
    </xf>
    <xf numFmtId="0" fontId="71" fillId="11" borderId="52" xfId="0" applyFont="1" applyFill="1" applyBorder="1" applyAlignment="1">
      <alignment horizontal="center" vertical="center" wrapText="1" readingOrder="1"/>
    </xf>
    <xf numFmtId="0" fontId="72" fillId="12" borderId="52" xfId="0" applyFont="1" applyFill="1" applyBorder="1" applyAlignment="1">
      <alignment horizontal="center" vertical="center" wrapText="1" readingOrder="1"/>
    </xf>
    <xf numFmtId="9" fontId="0" fillId="0" borderId="0" xfId="0" applyNumberFormat="1"/>
    <xf numFmtId="9" fontId="0" fillId="0" borderId="0" xfId="0" applyNumberFormat="1" applyAlignment="1">
      <alignment horizontal="center"/>
    </xf>
    <xf numFmtId="0" fontId="0" fillId="0" borderId="0" xfId="0" applyAlignment="1">
      <alignment horizontal="center"/>
    </xf>
    <xf numFmtId="0" fontId="0" fillId="0" borderId="0" xfId="0" applyAlignment="1">
      <alignment horizontal="left" vertical="center" wrapText="1"/>
    </xf>
    <xf numFmtId="0" fontId="4" fillId="4" borderId="8" xfId="0" applyFont="1" applyFill="1" applyBorder="1" applyAlignment="1">
      <alignment horizontal="center" vertical="center" textRotation="90"/>
    </xf>
    <xf numFmtId="0" fontId="0" fillId="0" borderId="13" xfId="0" applyBorder="1" applyAlignment="1">
      <alignment horizontal="center" vertical="center" wrapText="1"/>
    </xf>
    <xf numFmtId="9" fontId="0" fillId="0" borderId="13" xfId="0" applyNumberFormat="1" applyBorder="1" applyAlignment="1">
      <alignment horizontal="center" vertical="center" wrapText="1"/>
    </xf>
    <xf numFmtId="0" fontId="0" fillId="0" borderId="13" xfId="0" applyBorder="1" applyAlignment="1">
      <alignment horizontal="center" vertical="center" wrapText="1"/>
    </xf>
    <xf numFmtId="9" fontId="0" fillId="3" borderId="0" xfId="0" applyNumberFormat="1" applyFill="1"/>
    <xf numFmtId="9" fontId="67" fillId="0" borderId="52" xfId="0" applyNumberFormat="1" applyFont="1" applyBorder="1" applyAlignment="1">
      <alignment horizontal="justify" vertical="center" wrapText="1" readingOrder="1"/>
    </xf>
    <xf numFmtId="0" fontId="0" fillId="0" borderId="13" xfId="0" applyBorder="1" applyAlignment="1">
      <alignment horizontal="center" vertical="center" wrapText="1"/>
    </xf>
    <xf numFmtId="0" fontId="0" fillId="0" borderId="13" xfId="0" applyBorder="1" applyAlignment="1">
      <alignment horizontal="left" vertical="center" wrapText="1"/>
    </xf>
    <xf numFmtId="9" fontId="0" fillId="0" borderId="13" xfId="0" applyNumberFormat="1" applyBorder="1" applyAlignment="1">
      <alignment horizontal="center" vertical="center" wrapText="1"/>
    </xf>
    <xf numFmtId="0" fontId="0" fillId="0" borderId="0" xfId="0" applyFont="1" applyAlignment="1">
      <alignment horizontal="left" wrapText="1"/>
    </xf>
    <xf numFmtId="0" fontId="32" fillId="3" borderId="13" xfId="0" applyFont="1" applyFill="1" applyBorder="1"/>
    <xf numFmtId="9" fontId="32" fillId="3" borderId="0" xfId="0" applyNumberFormat="1" applyFont="1" applyFill="1"/>
    <xf numFmtId="0" fontId="4" fillId="4" borderId="8" xfId="0" applyFont="1" applyFill="1" applyBorder="1" applyAlignment="1">
      <alignment horizontal="center" vertical="center" textRotation="90" wrapText="1"/>
    </xf>
    <xf numFmtId="0" fontId="0" fillId="0" borderId="13" xfId="0" applyBorder="1" applyAlignment="1">
      <alignment horizontal="left" vertical="center" wrapText="1"/>
    </xf>
    <xf numFmtId="9" fontId="0" fillId="0" borderId="13" xfId="0" applyNumberFormat="1" applyBorder="1" applyAlignment="1">
      <alignment horizontal="center" vertical="center" wrapText="1"/>
    </xf>
    <xf numFmtId="0" fontId="4" fillId="4" borderId="11" xfId="0" applyFont="1" applyFill="1" applyBorder="1" applyAlignment="1">
      <alignment horizontal="center" vertical="center" textRotation="90" wrapText="1"/>
    </xf>
    <xf numFmtId="0" fontId="0" fillId="0" borderId="13" xfId="0" applyBorder="1" applyAlignment="1">
      <alignment horizontal="center" vertical="center" wrapText="1"/>
    </xf>
    <xf numFmtId="0" fontId="0" fillId="0" borderId="13" xfId="0" applyBorder="1" applyAlignment="1">
      <alignment horizontal="left" vertical="center" wrapText="1"/>
    </xf>
    <xf numFmtId="9" fontId="0" fillId="0" borderId="13" xfId="0" applyNumberFormat="1" applyBorder="1" applyAlignment="1">
      <alignment horizontal="center" vertical="center" wrapText="1"/>
    </xf>
    <xf numFmtId="9" fontId="32" fillId="3" borderId="13" xfId="0" applyNumberFormat="1" applyFont="1" applyFill="1" applyBorder="1"/>
    <xf numFmtId="0" fontId="4" fillId="4" borderId="85" xfId="0" applyFont="1" applyFill="1" applyBorder="1" applyAlignment="1">
      <alignment horizontal="center" vertical="center" textRotation="90" wrapText="1"/>
    </xf>
    <xf numFmtId="0" fontId="75" fillId="0" borderId="13" xfId="0" applyFont="1" applyBorder="1" applyAlignment="1">
      <alignment horizontal="left" vertical="center" wrapText="1"/>
    </xf>
    <xf numFmtId="0" fontId="75" fillId="0" borderId="0" xfId="0" applyFont="1" applyAlignment="1">
      <alignment horizontal="left" vertical="center" wrapText="1"/>
    </xf>
    <xf numFmtId="0" fontId="0" fillId="0" borderId="0" xfId="0" applyAlignment="1">
      <alignment vertical="center" wrapText="1"/>
    </xf>
    <xf numFmtId="0" fontId="76" fillId="3" borderId="0" xfId="0" applyFont="1" applyFill="1" applyBorder="1"/>
    <xf numFmtId="0" fontId="76" fillId="0" borderId="0" xfId="0" applyFont="1" applyBorder="1"/>
    <xf numFmtId="0" fontId="4" fillId="3" borderId="0" xfId="0" applyFont="1" applyFill="1" applyBorder="1" applyAlignment="1">
      <alignment horizontal="center" vertical="center"/>
    </xf>
    <xf numFmtId="0" fontId="4" fillId="2" borderId="0" xfId="0" applyFont="1" applyFill="1" applyBorder="1" applyAlignment="1">
      <alignment horizontal="center" vertical="center"/>
    </xf>
    <xf numFmtId="0" fontId="21" fillId="0" borderId="0" xfId="0" applyFont="1" applyBorder="1"/>
    <xf numFmtId="0" fontId="0" fillId="0" borderId="13" xfId="0" applyBorder="1" applyAlignment="1">
      <alignment wrapText="1"/>
    </xf>
    <xf numFmtId="0" fontId="0" fillId="0" borderId="13" xfId="0" applyBorder="1" applyAlignment="1">
      <alignment horizontal="center" vertical="center" wrapText="1"/>
    </xf>
    <xf numFmtId="9" fontId="0" fillId="0" borderId="13" xfId="0" applyNumberFormat="1" applyBorder="1" applyAlignment="1">
      <alignment horizontal="center" vertical="center" wrapText="1"/>
    </xf>
    <xf numFmtId="0" fontId="0" fillId="0" borderId="13" xfId="0" applyBorder="1" applyAlignment="1">
      <alignment vertical="center" wrapText="1"/>
    </xf>
    <xf numFmtId="0" fontId="34" fillId="5" borderId="60" xfId="0" applyFont="1" applyFill="1" applyBorder="1" applyAlignment="1">
      <alignment horizontal="center" vertical="center" wrapText="1" readingOrder="1"/>
    </xf>
    <xf numFmtId="0" fontId="34" fillId="5" borderId="13" xfId="0" applyFont="1" applyFill="1" applyBorder="1" applyAlignment="1">
      <alignment horizontal="center" vertical="center" wrapText="1" readingOrder="1"/>
    </xf>
    <xf numFmtId="0" fontId="6" fillId="18" borderId="53" xfId="0" applyFont="1" applyFill="1" applyBorder="1" applyAlignment="1">
      <alignment horizontal="center" vertical="center"/>
    </xf>
    <xf numFmtId="0" fontId="6" fillId="18" borderId="90" xfId="0" applyFont="1" applyFill="1" applyBorder="1" applyAlignment="1">
      <alignment horizontal="center" vertical="center" wrapText="1"/>
    </xf>
    <xf numFmtId="0" fontId="24" fillId="3" borderId="91" xfId="0" applyFont="1" applyFill="1" applyBorder="1" applyAlignment="1">
      <alignment vertical="top" wrapText="1"/>
    </xf>
    <xf numFmtId="0" fontId="27" fillId="0" borderId="13" xfId="0" applyFont="1" applyBorder="1" applyAlignment="1" applyProtection="1">
      <alignment horizontal="left" vertical="top" wrapText="1"/>
      <protection locked="0"/>
    </xf>
    <xf numFmtId="0" fontId="27" fillId="0" borderId="65" xfId="0" applyFont="1" applyBorder="1" applyAlignment="1" applyProtection="1">
      <alignment horizontal="left" vertical="top" wrapText="1"/>
      <protection locked="0"/>
    </xf>
    <xf numFmtId="0" fontId="0" fillId="0" borderId="0" xfId="0" applyFill="1" applyBorder="1" applyAlignment="1">
      <alignment horizontal="left" vertical="center" wrapText="1"/>
    </xf>
    <xf numFmtId="0" fontId="0" fillId="0" borderId="13" xfId="0" applyBorder="1" applyAlignment="1">
      <alignment horizontal="center" vertical="center" wrapText="1"/>
    </xf>
    <xf numFmtId="9" fontId="0" fillId="0" borderId="13" xfId="0" applyNumberFormat="1" applyBorder="1" applyAlignment="1">
      <alignment horizontal="center" vertical="center" wrapText="1"/>
    </xf>
    <xf numFmtId="0" fontId="0" fillId="0" borderId="82" xfId="0" applyBorder="1" applyAlignment="1">
      <alignment horizontal="center" vertical="center" wrapText="1"/>
    </xf>
    <xf numFmtId="9" fontId="0" fillId="0" borderId="82" xfId="0" applyNumberFormat="1" applyBorder="1" applyAlignment="1">
      <alignment horizontal="center" vertical="center" wrapText="1"/>
    </xf>
    <xf numFmtId="0" fontId="62" fillId="0" borderId="92" xfId="0" applyFont="1" applyBorder="1" applyAlignment="1" applyProtection="1">
      <alignment horizontal="left" vertical="top" wrapText="1"/>
      <protection locked="0"/>
    </xf>
    <xf numFmtId="0" fontId="62" fillId="0" borderId="13" xfId="0" applyFont="1" applyBorder="1" applyAlignment="1" applyProtection="1">
      <alignment vertical="center" wrapText="1"/>
      <protection locked="0"/>
    </xf>
    <xf numFmtId="0" fontId="62" fillId="0" borderId="13" xfId="0" applyFont="1" applyBorder="1" applyAlignment="1" applyProtection="1">
      <alignment horizontal="left" vertical="top" wrapText="1"/>
      <protection locked="0"/>
    </xf>
    <xf numFmtId="0" fontId="62" fillId="0" borderId="65" xfId="0" applyFont="1" applyBorder="1" applyAlignment="1" applyProtection="1">
      <alignment horizontal="left" vertical="top" wrapText="1"/>
      <protection locked="0"/>
    </xf>
    <xf numFmtId="0" fontId="0" fillId="0" borderId="82" xfId="0" applyFont="1" applyBorder="1" applyAlignment="1" applyProtection="1">
      <alignment horizontal="left" vertical="top" wrapText="1"/>
      <protection locked="0"/>
    </xf>
    <xf numFmtId="0" fontId="0" fillId="0" borderId="13" xfId="0" applyFont="1" applyBorder="1" applyAlignment="1">
      <alignment horizontal="center" vertical="center" wrapText="1"/>
    </xf>
    <xf numFmtId="9" fontId="0" fillId="0" borderId="13" xfId="0" applyNumberFormat="1" applyFont="1" applyBorder="1" applyAlignment="1">
      <alignment horizontal="center" vertical="center" wrapText="1"/>
    </xf>
    <xf numFmtId="0" fontId="27" fillId="0" borderId="82" xfId="0" applyFont="1" applyBorder="1" applyAlignment="1" applyProtection="1">
      <alignment horizontal="left" vertical="top" wrapText="1"/>
      <protection locked="0"/>
    </xf>
    <xf numFmtId="0" fontId="0" fillId="0" borderId="13" xfId="0" applyBorder="1" applyAlignment="1">
      <alignment horizontal="center" vertical="center" wrapText="1"/>
    </xf>
    <xf numFmtId="9" fontId="0" fillId="0" borderId="13" xfId="0" applyNumberFormat="1" applyBorder="1" applyAlignment="1">
      <alignment horizontal="center" vertical="center" wrapText="1"/>
    </xf>
    <xf numFmtId="0" fontId="1" fillId="3" borderId="0" xfId="0" applyFont="1" applyFill="1" applyAlignment="1">
      <alignment horizontal="left" vertical="center"/>
    </xf>
    <xf numFmtId="0" fontId="27" fillId="0" borderId="78" xfId="0" applyFont="1" applyFill="1" applyBorder="1" applyAlignment="1" applyProtection="1">
      <alignment horizontal="left" vertical="top" wrapText="1"/>
      <protection locked="0"/>
    </xf>
    <xf numFmtId="0" fontId="27" fillId="0" borderId="13" xfId="0" applyFont="1" applyFill="1" applyBorder="1" applyAlignment="1" applyProtection="1">
      <alignment horizontal="left" vertical="top" wrapText="1"/>
      <protection locked="0"/>
    </xf>
    <xf numFmtId="0" fontId="24" fillId="3" borderId="48" xfId="0" applyFont="1" applyFill="1" applyBorder="1" applyAlignment="1">
      <alignment vertical="top" wrapText="1"/>
    </xf>
    <xf numFmtId="0" fontId="76" fillId="3" borderId="0" xfId="0" applyFont="1" applyFill="1"/>
    <xf numFmtId="0" fontId="76" fillId="0" borderId="0" xfId="0" applyFont="1"/>
    <xf numFmtId="0" fontId="82" fillId="4" borderId="98" xfId="0" applyFont="1" applyFill="1" applyBorder="1" applyAlignment="1">
      <alignment horizontal="center" vertical="center"/>
    </xf>
    <xf numFmtId="0" fontId="32" fillId="3" borderId="0" xfId="0" applyFont="1" applyFill="1" applyAlignment="1" applyProtection="1">
      <alignment vertical="center"/>
      <protection locked="0"/>
    </xf>
    <xf numFmtId="0" fontId="32" fillId="0" borderId="0" xfId="0" applyFont="1" applyAlignment="1" applyProtection="1">
      <alignment vertical="center"/>
      <protection locked="0"/>
    </xf>
    <xf numFmtId="0" fontId="82" fillId="4" borderId="98" xfId="0" applyFont="1" applyFill="1" applyBorder="1" applyAlignment="1" applyProtection="1">
      <alignment vertical="center" wrapText="1"/>
      <protection locked="0"/>
    </xf>
    <xf numFmtId="0" fontId="82" fillId="4" borderId="98" xfId="0" applyFont="1" applyFill="1" applyBorder="1" applyAlignment="1" applyProtection="1">
      <alignment vertical="center"/>
      <protection locked="0"/>
    </xf>
    <xf numFmtId="0" fontId="82" fillId="4" borderId="98" xfId="0" applyFont="1" applyFill="1" applyBorder="1" applyAlignment="1">
      <alignment horizontal="center" vertical="center" wrapText="1"/>
    </xf>
    <xf numFmtId="0" fontId="82" fillId="4" borderId="98" xfId="0" applyFont="1" applyFill="1" applyBorder="1" applyAlignment="1" applyProtection="1">
      <alignment horizontal="center" vertical="center" wrapText="1"/>
      <protection locked="0"/>
    </xf>
    <xf numFmtId="0" fontId="82" fillId="23" borderId="98" xfId="0" applyFont="1" applyFill="1" applyBorder="1" applyAlignment="1" applyProtection="1">
      <alignment horizontal="center" vertical="center" textRotation="90"/>
      <protection locked="0"/>
    </xf>
    <xf numFmtId="0" fontId="83" fillId="4" borderId="98" xfId="0" applyFont="1" applyFill="1" applyBorder="1" applyAlignment="1">
      <alignment horizontal="center" vertical="center" wrapText="1"/>
    </xf>
    <xf numFmtId="0" fontId="84" fillId="3" borderId="0" xfId="0" applyFont="1" applyFill="1" applyAlignment="1" applyProtection="1">
      <alignment horizontal="center" vertical="center"/>
      <protection locked="0"/>
    </xf>
    <xf numFmtId="0" fontId="84" fillId="0" borderId="0" xfId="0" applyFont="1" applyAlignment="1" applyProtection="1">
      <alignment horizontal="center" vertical="center"/>
      <protection locked="0"/>
    </xf>
    <xf numFmtId="0" fontId="85" fillId="0" borderId="0" xfId="0" applyFont="1"/>
    <xf numFmtId="0" fontId="85" fillId="24" borderId="0" xfId="0" applyFont="1" applyFill="1"/>
    <xf numFmtId="0" fontId="85" fillId="3" borderId="0" xfId="0" applyFont="1" applyFill="1"/>
    <xf numFmtId="0" fontId="32" fillId="0" borderId="0" xfId="0" applyFont="1"/>
    <xf numFmtId="0" fontId="0" fillId="0" borderId="0" xfId="0" applyAlignment="1">
      <alignment horizontal="center" wrapText="1"/>
    </xf>
    <xf numFmtId="0" fontId="0" fillId="0" borderId="0" xfId="0" applyProtection="1">
      <protection locked="0"/>
    </xf>
    <xf numFmtId="0" fontId="0" fillId="0" borderId="0" xfId="0" applyAlignment="1" applyProtection="1">
      <alignment vertical="top"/>
      <protection locked="0"/>
    </xf>
    <xf numFmtId="0" fontId="1" fillId="3" borderId="0" xfId="0" applyFont="1" applyFill="1" applyAlignment="1">
      <alignment horizontal="left" vertical="center"/>
    </xf>
    <xf numFmtId="0" fontId="82" fillId="4" borderId="98" xfId="0" applyFont="1" applyFill="1" applyBorder="1" applyAlignment="1" applyProtection="1">
      <alignment horizontal="center" vertical="center" wrapText="1"/>
      <protection locked="0"/>
    </xf>
    <xf numFmtId="0" fontId="81" fillId="4" borderId="93" xfId="0" applyFont="1" applyFill="1" applyBorder="1" applyAlignment="1">
      <alignment horizontal="center" vertical="center" wrapText="1"/>
    </xf>
    <xf numFmtId="0" fontId="41" fillId="25" borderId="67" xfId="0" applyFont="1" applyFill="1" applyBorder="1" applyAlignment="1" applyProtection="1">
      <alignment horizontal="center" wrapText="1" readingOrder="1"/>
      <protection hidden="1"/>
    </xf>
    <xf numFmtId="0" fontId="41" fillId="25" borderId="68" xfId="0" applyFont="1" applyFill="1" applyBorder="1" applyAlignment="1" applyProtection="1">
      <alignment horizontal="center" wrapText="1" readingOrder="1"/>
      <protection hidden="1"/>
    </xf>
    <xf numFmtId="0" fontId="41" fillId="25" borderId="69" xfId="0" applyFont="1" applyFill="1" applyBorder="1" applyAlignment="1" applyProtection="1">
      <alignment horizontal="center" wrapText="1" readingOrder="1"/>
      <protection hidden="1"/>
    </xf>
    <xf numFmtId="0" fontId="41" fillId="25" borderId="20" xfId="0" applyFont="1" applyFill="1" applyBorder="1" applyAlignment="1" applyProtection="1">
      <alignment horizontal="center" wrapText="1" readingOrder="1"/>
      <protection hidden="1"/>
    </xf>
    <xf numFmtId="0" fontId="41" fillId="25" borderId="0" xfId="0" applyFont="1" applyFill="1" applyAlignment="1" applyProtection="1">
      <alignment horizontal="center" wrapText="1" readingOrder="1"/>
      <protection hidden="1"/>
    </xf>
    <xf numFmtId="0" fontId="41" fillId="25" borderId="21" xfId="0" applyFont="1" applyFill="1" applyBorder="1" applyAlignment="1" applyProtection="1">
      <alignment horizontal="center" wrapText="1" readingOrder="1"/>
      <protection hidden="1"/>
    </xf>
    <xf numFmtId="0" fontId="41" fillId="25" borderId="43" xfId="0" applyFont="1" applyFill="1" applyBorder="1" applyAlignment="1" applyProtection="1">
      <alignment horizontal="center" wrapText="1" readingOrder="1"/>
      <protection hidden="1"/>
    </xf>
    <xf numFmtId="0" fontId="41" fillId="25" borderId="44" xfId="0" applyFont="1" applyFill="1" applyBorder="1" applyAlignment="1" applyProtection="1">
      <alignment horizontal="center" wrapText="1" readingOrder="1"/>
      <protection hidden="1"/>
    </xf>
    <xf numFmtId="0" fontId="41" fillId="25" borderId="45" xfId="0" applyFont="1" applyFill="1" applyBorder="1" applyAlignment="1" applyProtection="1">
      <alignment horizontal="center" wrapText="1" readingOrder="1"/>
      <protection hidden="1"/>
    </xf>
    <xf numFmtId="0" fontId="42" fillId="25" borderId="68" xfId="0" applyFont="1" applyFill="1" applyBorder="1" applyAlignment="1" applyProtection="1">
      <alignment horizontal="center" wrapText="1" readingOrder="1"/>
      <protection hidden="1"/>
    </xf>
    <xf numFmtId="0" fontId="0" fillId="0" borderId="82" xfId="0" applyBorder="1" applyAlignment="1">
      <alignment horizontal="center" vertical="center" wrapText="1"/>
    </xf>
    <xf numFmtId="0" fontId="0" fillId="0" borderId="78" xfId="0" applyBorder="1" applyAlignment="1">
      <alignment horizontal="center" vertical="center" wrapText="1"/>
    </xf>
    <xf numFmtId="0" fontId="0" fillId="0" borderId="60" xfId="0" applyBorder="1" applyAlignment="1">
      <alignment horizontal="center" vertical="center" wrapText="1"/>
    </xf>
    <xf numFmtId="0" fontId="0" fillId="0" borderId="13" xfId="0" applyBorder="1" applyAlignment="1">
      <alignment horizontal="center" vertical="center" wrapText="1"/>
    </xf>
    <xf numFmtId="0" fontId="0" fillId="0" borderId="13" xfId="0" applyBorder="1" applyAlignment="1">
      <alignment horizontal="center" vertical="center" wrapText="1"/>
    </xf>
    <xf numFmtId="0" fontId="60" fillId="0" borderId="13" xfId="0" applyFont="1" applyBorder="1" applyAlignment="1">
      <alignment vertical="top" wrapText="1" readingOrder="1"/>
    </xf>
    <xf numFmtId="0" fontId="60" fillId="0" borderId="13" xfId="0" applyFont="1" applyBorder="1" applyAlignment="1">
      <alignment horizontal="left" vertical="top" wrapText="1" readingOrder="1"/>
    </xf>
    <xf numFmtId="0" fontId="8" fillId="0" borderId="13" xfId="0" applyFont="1" applyBorder="1" applyAlignment="1">
      <alignment vertical="top" wrapText="1" readingOrder="1"/>
    </xf>
    <xf numFmtId="0" fontId="61" fillId="0" borderId="13" xfId="0" applyFont="1" applyBorder="1" applyAlignment="1">
      <alignment vertical="top" wrapText="1"/>
    </xf>
    <xf numFmtId="0" fontId="61" fillId="0" borderId="13" xfId="0" applyFont="1" applyBorder="1" applyAlignment="1">
      <alignment vertical="center" wrapText="1"/>
    </xf>
    <xf numFmtId="0" fontId="60" fillId="0" borderId="13" xfId="0" applyFont="1" applyBorder="1" applyAlignment="1">
      <alignment horizontal="left" vertical="center" wrapText="1"/>
    </xf>
    <xf numFmtId="0" fontId="61" fillId="0" borderId="13" xfId="0" applyFont="1" applyBorder="1" applyAlignment="1">
      <alignment horizontal="left" vertical="center" wrapText="1"/>
    </xf>
    <xf numFmtId="0" fontId="8" fillId="0" borderId="82" xfId="0" applyFont="1" applyBorder="1" applyAlignment="1">
      <alignment horizontal="left" vertical="center" wrapText="1"/>
    </xf>
    <xf numFmtId="0" fontId="8" fillId="0" borderId="13" xfId="0" applyFont="1" applyBorder="1" applyAlignment="1">
      <alignment horizontal="left" vertical="center" wrapText="1"/>
    </xf>
    <xf numFmtId="0" fontId="60" fillId="0" borderId="13" xfId="0" applyFont="1" applyBorder="1" applyAlignment="1">
      <alignment horizontal="left"/>
    </xf>
    <xf numFmtId="0" fontId="0" fillId="0" borderId="13" xfId="0" applyBorder="1" applyAlignment="1">
      <alignment horizontal="center" vertical="center" wrapText="1"/>
    </xf>
    <xf numFmtId="0" fontId="61" fillId="0" borderId="13" xfId="0" applyFont="1" applyBorder="1" applyAlignment="1">
      <alignment horizontal="center" vertical="center" wrapText="1" readingOrder="1"/>
    </xf>
    <xf numFmtId="0" fontId="0" fillId="0" borderId="13" xfId="0" applyBorder="1" applyAlignment="1">
      <alignment horizontal="center" vertical="center" wrapText="1"/>
    </xf>
    <xf numFmtId="14" fontId="46" fillId="19" borderId="0" xfId="0" applyNumberFormat="1" applyFont="1" applyFill="1" applyAlignment="1" applyProtection="1">
      <alignment horizontal="center" vertical="center" wrapText="1"/>
      <protection locked="0"/>
    </xf>
    <xf numFmtId="0" fontId="46" fillId="19" borderId="0" xfId="0" applyFont="1" applyFill="1" applyAlignment="1" applyProtection="1">
      <alignment horizontal="center" vertical="center" wrapText="1"/>
      <protection locked="0"/>
    </xf>
    <xf numFmtId="0" fontId="64" fillId="0" borderId="0" xfId="0" applyFont="1" applyAlignment="1">
      <alignment horizontal="center" wrapText="1"/>
    </xf>
    <xf numFmtId="0" fontId="49" fillId="0" borderId="0" xfId="0" applyFont="1" applyAlignment="1">
      <alignment horizontal="center"/>
    </xf>
    <xf numFmtId="0" fontId="46" fillId="19" borderId="0" xfId="0" applyFont="1" applyFill="1" applyAlignment="1" applyProtection="1">
      <alignment horizontal="center" vertical="center"/>
      <protection locked="0"/>
    </xf>
    <xf numFmtId="0" fontId="56" fillId="0" borderId="0" xfId="0" applyFont="1" applyAlignment="1" applyProtection="1">
      <alignment horizontal="center" vertical="center"/>
      <protection locked="0"/>
    </xf>
    <xf numFmtId="0" fontId="47" fillId="20" borderId="0" xfId="0" applyFont="1" applyFill="1" applyAlignment="1" applyProtection="1">
      <alignment horizontal="center" vertical="center"/>
      <protection locked="0"/>
    </xf>
    <xf numFmtId="0" fontId="47" fillId="20" borderId="0" xfId="0" applyFont="1" applyFill="1" applyAlignment="1" applyProtection="1">
      <alignment horizontal="left" vertical="center"/>
      <protection locked="0"/>
    </xf>
    <xf numFmtId="0" fontId="47" fillId="20" borderId="0" xfId="0" applyFont="1" applyFill="1" applyAlignment="1" applyProtection="1">
      <alignment vertical="center" wrapText="1"/>
      <protection locked="0"/>
    </xf>
    <xf numFmtId="0" fontId="59" fillId="4" borderId="13" xfId="0" applyFont="1" applyFill="1" applyBorder="1" applyAlignment="1">
      <alignment horizontal="center" vertical="top" wrapText="1" readingOrder="1"/>
    </xf>
    <xf numFmtId="0" fontId="61" fillId="0" borderId="78" xfId="0" applyFont="1" applyBorder="1" applyAlignment="1">
      <alignment horizontal="center" vertical="center" wrapText="1" readingOrder="1"/>
    </xf>
    <xf numFmtId="0" fontId="61" fillId="0" borderId="60" xfId="0" applyFont="1" applyBorder="1" applyAlignment="1">
      <alignment horizontal="center" vertical="center" wrapText="1" readingOrder="1"/>
    </xf>
    <xf numFmtId="0" fontId="61" fillId="0" borderId="82" xfId="0" applyFont="1" applyBorder="1" applyAlignment="1">
      <alignment horizontal="center" vertical="center" wrapText="1" readingOrder="1"/>
    </xf>
    <xf numFmtId="0" fontId="50" fillId="0" borderId="0" xfId="0" applyFont="1" applyAlignment="1">
      <alignment horizontal="center" wrapText="1"/>
    </xf>
    <xf numFmtId="0" fontId="51" fillId="0" borderId="0" xfId="0" applyFont="1" applyAlignment="1">
      <alignment horizontal="center"/>
    </xf>
    <xf numFmtId="0" fontId="52" fillId="4" borderId="79" xfId="0" applyFont="1" applyFill="1" applyBorder="1" applyAlignment="1">
      <alignment horizontal="center"/>
    </xf>
    <xf numFmtId="0" fontId="52" fillId="4" borderId="80" xfId="0" applyFont="1" applyFill="1" applyBorder="1" applyAlignment="1">
      <alignment horizontal="center"/>
    </xf>
    <xf numFmtId="0" fontId="52" fillId="4" borderId="81" xfId="0" applyFont="1" applyFill="1" applyBorder="1" applyAlignment="1">
      <alignment horizontal="center"/>
    </xf>
    <xf numFmtId="0" fontId="53" fillId="5" borderId="82" xfId="0" applyFont="1" applyFill="1" applyBorder="1" applyAlignment="1">
      <alignment horizontal="center" vertical="center" wrapText="1"/>
    </xf>
    <xf numFmtId="0" fontId="53" fillId="5" borderId="60" xfId="0" applyFont="1" applyFill="1" applyBorder="1" applyAlignment="1">
      <alignment horizontal="center" vertical="center" wrapText="1"/>
    </xf>
    <xf numFmtId="0" fontId="53" fillId="5" borderId="79" xfId="0" applyFont="1" applyFill="1" applyBorder="1" applyAlignment="1">
      <alignment horizontal="center" vertical="center"/>
    </xf>
    <xf numFmtId="0" fontId="53" fillId="5" borderId="80" xfId="0" applyFont="1" applyFill="1" applyBorder="1" applyAlignment="1">
      <alignment horizontal="center" vertical="center"/>
    </xf>
    <xf numFmtId="0" fontId="53" fillId="5" borderId="81" xfId="0" applyFont="1" applyFill="1" applyBorder="1" applyAlignment="1">
      <alignment horizontal="center" vertical="center"/>
    </xf>
    <xf numFmtId="0" fontId="9" fillId="3" borderId="20" xfId="1" applyFont="1" applyFill="1" applyBorder="1" applyAlignment="1">
      <alignment horizontal="left" vertical="top" wrapText="1"/>
    </xf>
    <xf numFmtId="0" fontId="9" fillId="3" borderId="0" xfId="1" applyFont="1" applyFill="1" applyAlignment="1">
      <alignment horizontal="left" vertical="top" wrapText="1"/>
    </xf>
    <xf numFmtId="0" fontId="9" fillId="3" borderId="21" xfId="1" applyFont="1" applyFill="1" applyBorder="1" applyAlignment="1">
      <alignment horizontal="left" vertical="top" wrapText="1"/>
    </xf>
    <xf numFmtId="0" fontId="9" fillId="3" borderId="43" xfId="1" applyFont="1" applyFill="1" applyBorder="1" applyAlignment="1">
      <alignment horizontal="left" vertical="top" wrapText="1"/>
    </xf>
    <xf numFmtId="0" fontId="9" fillId="3" borderId="44" xfId="1" applyFont="1" applyFill="1" applyBorder="1" applyAlignment="1">
      <alignment horizontal="left" vertical="top" wrapText="1"/>
    </xf>
    <xf numFmtId="0" fontId="9" fillId="3" borderId="45" xfId="1" applyFont="1" applyFill="1" applyBorder="1" applyAlignment="1">
      <alignment horizontal="left" vertical="top" wrapText="1"/>
    </xf>
    <xf numFmtId="0" fontId="15" fillId="3" borderId="39" xfId="0" applyFont="1" applyFill="1" applyBorder="1" applyAlignment="1">
      <alignment horizontal="left" vertical="center" wrapText="1"/>
    </xf>
    <xf numFmtId="0" fontId="15" fillId="3" borderId="40" xfId="0" applyFont="1" applyFill="1" applyBorder="1" applyAlignment="1">
      <alignment horizontal="left" vertical="center" wrapText="1"/>
    </xf>
    <xf numFmtId="0" fontId="16" fillId="3" borderId="41" xfId="0" applyFont="1" applyFill="1" applyBorder="1" applyAlignment="1">
      <alignment horizontal="justify" vertical="center" wrapText="1"/>
    </xf>
    <xf numFmtId="0" fontId="16" fillId="3" borderId="42" xfId="0" applyFont="1" applyFill="1" applyBorder="1" applyAlignment="1">
      <alignment horizontal="justify" vertical="center" wrapText="1"/>
    </xf>
    <xf numFmtId="0" fontId="15" fillId="3" borderId="37" xfId="0" applyFont="1" applyFill="1" applyBorder="1" applyAlignment="1">
      <alignment horizontal="left" vertical="center" wrapText="1"/>
    </xf>
    <xf numFmtId="0" fontId="15" fillId="3" borderId="38" xfId="0" applyFont="1" applyFill="1" applyBorder="1" applyAlignment="1">
      <alignment horizontal="left" vertical="center" wrapText="1"/>
    </xf>
    <xf numFmtId="0" fontId="16" fillId="3" borderId="35" xfId="1" applyFont="1" applyFill="1" applyBorder="1" applyAlignment="1">
      <alignment horizontal="justify" vertical="center" wrapText="1"/>
    </xf>
    <xf numFmtId="0" fontId="16" fillId="3" borderId="36" xfId="1" applyFont="1" applyFill="1" applyBorder="1" applyAlignment="1">
      <alignment horizontal="justify" vertical="center" wrapText="1"/>
    </xf>
    <xf numFmtId="0" fontId="15" fillId="3" borderId="33" xfId="0" applyFont="1" applyFill="1" applyBorder="1" applyAlignment="1">
      <alignment horizontal="left" vertical="center" wrapText="1"/>
    </xf>
    <xf numFmtId="0" fontId="15" fillId="3" borderId="34" xfId="0" applyFont="1" applyFill="1" applyBorder="1" applyAlignment="1">
      <alignment horizontal="left" vertical="center" wrapText="1"/>
    </xf>
    <xf numFmtId="0" fontId="15" fillId="3" borderId="29" xfId="2" applyFont="1" applyFill="1" applyBorder="1" applyAlignment="1">
      <alignment horizontal="left" vertical="top" wrapText="1" readingOrder="1"/>
    </xf>
    <xf numFmtId="0" fontId="15" fillId="3" borderId="30" xfId="2" applyFont="1" applyFill="1" applyBorder="1" applyAlignment="1">
      <alignment horizontal="left" vertical="top" wrapText="1" readingOrder="1"/>
    </xf>
    <xf numFmtId="0" fontId="16" fillId="3" borderId="31" xfId="1" applyFont="1" applyFill="1" applyBorder="1" applyAlignment="1">
      <alignment horizontal="justify" vertical="center" wrapText="1"/>
    </xf>
    <xf numFmtId="0" fontId="16" fillId="3" borderId="32" xfId="1" applyFont="1" applyFill="1" applyBorder="1" applyAlignment="1">
      <alignment horizontal="justify" vertical="center" wrapText="1"/>
    </xf>
    <xf numFmtId="0" fontId="5" fillId="4" borderId="14" xfId="1" applyFont="1" applyFill="1" applyBorder="1" applyAlignment="1">
      <alignment horizontal="center" vertical="center" wrapText="1"/>
    </xf>
    <xf numFmtId="0" fontId="5" fillId="4" borderId="15" xfId="1" applyFont="1" applyFill="1" applyBorder="1" applyAlignment="1">
      <alignment horizontal="center" vertical="center" wrapText="1"/>
    </xf>
    <xf numFmtId="0" fontId="5" fillId="4" borderId="16" xfId="1" applyFont="1" applyFill="1" applyBorder="1" applyAlignment="1">
      <alignment horizontal="center" vertical="center" wrapText="1"/>
    </xf>
    <xf numFmtId="0" fontId="10" fillId="3" borderId="17" xfId="1" quotePrefix="1" applyFont="1" applyFill="1" applyBorder="1" applyAlignment="1">
      <alignment horizontal="left" vertical="top" wrapText="1"/>
    </xf>
    <xf numFmtId="0" fontId="11" fillId="3" borderId="18" xfId="1" quotePrefix="1" applyFont="1" applyFill="1" applyBorder="1" applyAlignment="1">
      <alignment horizontal="left" vertical="top" wrapText="1"/>
    </xf>
    <xf numFmtId="0" fontId="11" fillId="3" borderId="19" xfId="1" quotePrefix="1" applyFont="1" applyFill="1" applyBorder="1" applyAlignment="1">
      <alignment horizontal="left" vertical="top" wrapText="1"/>
    </xf>
    <xf numFmtId="0" fontId="12" fillId="3" borderId="22" xfId="1" quotePrefix="1" applyFont="1" applyFill="1" applyBorder="1" applyAlignment="1">
      <alignment horizontal="justify" vertical="center" wrapText="1"/>
    </xf>
    <xf numFmtId="0" fontId="12" fillId="3" borderId="23" xfId="1" quotePrefix="1" applyFont="1" applyFill="1" applyBorder="1" applyAlignment="1">
      <alignment horizontal="justify" vertical="center" wrapText="1"/>
    </xf>
    <xf numFmtId="0" fontId="12" fillId="3" borderId="24" xfId="1" quotePrefix="1" applyFont="1" applyFill="1" applyBorder="1" applyAlignment="1">
      <alignment horizontal="justify" vertical="center" wrapText="1"/>
    </xf>
    <xf numFmtId="0" fontId="9" fillId="0" borderId="20" xfId="1" quotePrefix="1" applyFont="1" applyBorder="1" applyAlignment="1">
      <alignment horizontal="left" vertical="top" wrapText="1"/>
    </xf>
    <xf numFmtId="0" fontId="9" fillId="0" borderId="0" xfId="1" quotePrefix="1" applyFont="1" applyAlignment="1">
      <alignment horizontal="left" vertical="top" wrapText="1"/>
    </xf>
    <xf numFmtId="0" fontId="9" fillId="0" borderId="21" xfId="1" quotePrefix="1" applyFont="1" applyBorder="1" applyAlignment="1">
      <alignment horizontal="left" vertical="top" wrapText="1"/>
    </xf>
    <xf numFmtId="0" fontId="18" fillId="4" borderId="25" xfId="2" applyFont="1" applyFill="1" applyBorder="1" applyAlignment="1">
      <alignment horizontal="center" vertical="center" wrapText="1"/>
    </xf>
    <xf numFmtId="0" fontId="18" fillId="4" borderId="26" xfId="2" applyFont="1" applyFill="1" applyBorder="1" applyAlignment="1">
      <alignment horizontal="center" vertical="center" wrapText="1"/>
    </xf>
    <xf numFmtId="0" fontId="18" fillId="4" borderId="27" xfId="1" applyFont="1" applyFill="1" applyBorder="1" applyAlignment="1">
      <alignment horizontal="center" vertical="center"/>
    </xf>
    <xf numFmtId="0" fontId="18" fillId="4" borderId="28" xfId="1" applyFont="1" applyFill="1" applyBorder="1" applyAlignment="1">
      <alignment horizontal="center" vertical="center"/>
    </xf>
    <xf numFmtId="0" fontId="0" fillId="0" borderId="82" xfId="0" applyBorder="1" applyAlignment="1">
      <alignment horizontal="center" vertical="center" wrapText="1"/>
    </xf>
    <xf numFmtId="0" fontId="0" fillId="0" borderId="78" xfId="0" applyBorder="1" applyAlignment="1">
      <alignment horizontal="center" vertical="center" wrapText="1"/>
    </xf>
    <xf numFmtId="0" fontId="0" fillId="0" borderId="60" xfId="0" applyBorder="1" applyAlignment="1">
      <alignment horizontal="center" vertical="center" wrapText="1"/>
    </xf>
    <xf numFmtId="0" fontId="0" fillId="0" borderId="13" xfId="0" applyBorder="1" applyAlignment="1">
      <alignment horizontal="center" vertical="center" wrapText="1"/>
    </xf>
    <xf numFmtId="0" fontId="0" fillId="0" borderId="13" xfId="0" applyBorder="1" applyAlignment="1">
      <alignment horizontal="center" vertical="center"/>
    </xf>
    <xf numFmtId="9" fontId="0" fillId="0" borderId="82" xfId="0" applyNumberFormat="1" applyBorder="1" applyAlignment="1">
      <alignment horizontal="center" vertical="center" wrapText="1"/>
    </xf>
    <xf numFmtId="9" fontId="0" fillId="0" borderId="78" xfId="0" applyNumberFormat="1" applyBorder="1" applyAlignment="1">
      <alignment horizontal="center" vertical="center" wrapText="1"/>
    </xf>
    <xf numFmtId="9" fontId="0" fillId="0" borderId="60" xfId="0" applyNumberFormat="1" applyBorder="1" applyAlignment="1">
      <alignment horizontal="center" vertical="center" wrapText="1"/>
    </xf>
    <xf numFmtId="0" fontId="0" fillId="0" borderId="13" xfId="0" applyBorder="1" applyAlignment="1">
      <alignment horizontal="left" vertical="center" wrapText="1"/>
    </xf>
    <xf numFmtId="0" fontId="73" fillId="0" borderId="13" xfId="0" applyFont="1" applyBorder="1" applyAlignment="1">
      <alignment horizontal="center" vertical="center" wrapText="1"/>
    </xf>
    <xf numFmtId="9" fontId="0" fillId="0" borderId="13" xfId="0" applyNumberFormat="1" applyBorder="1" applyAlignment="1">
      <alignment horizontal="center" vertical="center" wrapText="1"/>
    </xf>
    <xf numFmtId="0" fontId="0" fillId="0" borderId="82" xfId="0" applyBorder="1" applyAlignment="1">
      <alignment horizontal="left" vertical="center" wrapText="1"/>
    </xf>
    <xf numFmtId="0" fontId="0" fillId="0" borderId="78" xfId="0" applyBorder="1" applyAlignment="1">
      <alignment horizontal="left" vertical="center" wrapText="1"/>
    </xf>
    <xf numFmtId="0" fontId="73" fillId="0" borderId="82" xfId="0" applyFont="1" applyBorder="1" applyAlignment="1">
      <alignment horizontal="center" vertical="center" wrapText="1"/>
    </xf>
    <xf numFmtId="0" fontId="0" fillId="0" borderId="60" xfId="0" applyBorder="1" applyAlignment="1">
      <alignment horizontal="left" vertical="center" wrapText="1"/>
    </xf>
    <xf numFmtId="0" fontId="27" fillId="0" borderId="13" xfId="0" applyFont="1" applyBorder="1" applyAlignment="1">
      <alignment horizontal="left" vertical="center" wrapText="1"/>
    </xf>
    <xf numFmtId="0" fontId="4" fillId="4" borderId="9"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9" xfId="0" applyFont="1" applyFill="1" applyBorder="1" applyAlignment="1">
      <alignment horizontal="center" vertical="center" textRotation="90" wrapText="1"/>
    </xf>
    <xf numFmtId="0" fontId="4" fillId="4" borderId="8" xfId="0" applyFont="1" applyFill="1" applyBorder="1" applyAlignment="1">
      <alignment horizontal="center" vertical="center" textRotation="90" wrapText="1"/>
    </xf>
    <xf numFmtId="0" fontId="4" fillId="4" borderId="11" xfId="0" applyFont="1" applyFill="1" applyBorder="1" applyAlignment="1">
      <alignment horizontal="center" vertical="center" textRotation="90" wrapText="1"/>
    </xf>
    <xf numFmtId="0" fontId="4" fillId="4" borderId="85" xfId="0" applyFont="1" applyFill="1" applyBorder="1" applyAlignment="1">
      <alignment horizontal="center" vertical="center" textRotation="90" wrapText="1"/>
    </xf>
    <xf numFmtId="0" fontId="4" fillId="4" borderId="10"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8" xfId="0" applyFont="1" applyFill="1" applyBorder="1" applyAlignment="1">
      <alignment horizontal="center" vertical="center" textRotation="1"/>
    </xf>
    <xf numFmtId="0" fontId="4" fillId="4" borderId="11" xfId="0" applyFont="1" applyFill="1" applyBorder="1" applyAlignment="1">
      <alignment horizontal="center" vertical="center" textRotation="1"/>
    </xf>
    <xf numFmtId="0" fontId="4" fillId="4" borderId="9"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10" xfId="0" applyFont="1" applyFill="1" applyBorder="1" applyAlignment="1">
      <alignment horizontal="center" vertical="center"/>
    </xf>
    <xf numFmtId="0" fontId="4" fillId="4" borderId="85" xfId="0" applyFont="1" applyFill="1" applyBorder="1" applyAlignment="1">
      <alignment horizontal="center" vertical="center" textRotation="1"/>
    </xf>
    <xf numFmtId="0" fontId="4" fillId="4" borderId="5"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6" xfId="0" applyFont="1" applyFill="1" applyBorder="1" applyAlignment="1">
      <alignment horizontal="center" vertical="center"/>
    </xf>
    <xf numFmtId="0" fontId="74" fillId="4" borderId="2" xfId="0" applyFont="1" applyFill="1" applyBorder="1" applyAlignment="1">
      <alignment horizontal="center" vertical="center"/>
    </xf>
    <xf numFmtId="0" fontId="74" fillId="4" borderId="0" xfId="0" applyFont="1" applyFill="1" applyBorder="1" applyAlignment="1">
      <alignment horizontal="center" vertical="center"/>
    </xf>
    <xf numFmtId="0" fontId="7" fillId="3" borderId="13" xfId="0" applyFont="1" applyFill="1" applyBorder="1" applyAlignment="1">
      <alignment horizontal="center" vertical="center"/>
    </xf>
    <xf numFmtId="0" fontId="5" fillId="4" borderId="5" xfId="0" applyFont="1" applyFill="1" applyBorder="1" applyAlignment="1">
      <alignment horizontal="left" vertical="center"/>
    </xf>
    <xf numFmtId="0" fontId="5" fillId="4" borderId="7" xfId="0" applyFont="1" applyFill="1" applyBorder="1" applyAlignment="1">
      <alignment horizontal="left" vertical="center"/>
    </xf>
    <xf numFmtId="0" fontId="5" fillId="4" borderId="6" xfId="0" applyFont="1" applyFill="1" applyBorder="1" applyAlignment="1">
      <alignment horizontal="left" vertical="center"/>
    </xf>
    <xf numFmtId="0" fontId="2" fillId="3" borderId="5" xfId="0" applyFont="1" applyFill="1" applyBorder="1" applyAlignment="1" applyProtection="1">
      <alignment horizontal="left" vertical="center"/>
      <protection locked="0"/>
    </xf>
    <xf numFmtId="0" fontId="2" fillId="3" borderId="7" xfId="0" applyFont="1" applyFill="1" applyBorder="1" applyAlignment="1" applyProtection="1">
      <alignment horizontal="left" vertical="center"/>
      <protection locked="0"/>
    </xf>
    <xf numFmtId="0" fontId="2" fillId="3" borderId="6" xfId="0" applyFont="1" applyFill="1" applyBorder="1" applyAlignment="1" applyProtection="1">
      <alignment horizontal="left" vertical="center"/>
      <protection locked="0"/>
    </xf>
    <xf numFmtId="0" fontId="1" fillId="3" borderId="0" xfId="0" applyFont="1" applyFill="1" applyAlignment="1">
      <alignment horizontal="left" vertical="center"/>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2" fillId="3" borderId="5" xfId="0" applyFont="1" applyFill="1" applyBorder="1" applyAlignment="1" applyProtection="1">
      <alignment horizontal="left" vertical="center" wrapText="1"/>
      <protection locked="0"/>
    </xf>
    <xf numFmtId="0" fontId="2" fillId="3" borderId="7" xfId="0" applyFont="1" applyFill="1" applyBorder="1" applyAlignment="1" applyProtection="1">
      <alignment horizontal="left" vertical="center" wrapText="1"/>
      <protection locked="0"/>
    </xf>
    <xf numFmtId="0" fontId="2" fillId="3" borderId="6" xfId="0" applyFont="1" applyFill="1" applyBorder="1" applyAlignment="1" applyProtection="1">
      <alignment horizontal="left" vertical="center" wrapText="1"/>
      <protection locked="0"/>
    </xf>
    <xf numFmtId="0" fontId="4" fillId="4" borderId="89" xfId="0" applyFont="1" applyFill="1" applyBorder="1" applyAlignment="1">
      <alignment horizontal="center" vertical="center"/>
    </xf>
    <xf numFmtId="0" fontId="22" fillId="0" borderId="0" xfId="0" applyFont="1" applyAlignment="1">
      <alignment horizontal="center" vertical="center"/>
    </xf>
    <xf numFmtId="0" fontId="23" fillId="6" borderId="46" xfId="0" applyFont="1" applyFill="1" applyBorder="1" applyAlignment="1">
      <alignment horizontal="center" vertical="center" wrapText="1"/>
    </xf>
    <xf numFmtId="0" fontId="23" fillId="6" borderId="48" xfId="0" applyFont="1" applyFill="1" applyBorder="1" applyAlignment="1">
      <alignment horizontal="center" vertical="center" wrapText="1"/>
    </xf>
    <xf numFmtId="0" fontId="69" fillId="0" borderId="0" xfId="0" applyFont="1" applyAlignment="1">
      <alignment horizontal="center" vertical="center"/>
    </xf>
    <xf numFmtId="0" fontId="65" fillId="0" borderId="0" xfId="0" applyFont="1" applyAlignment="1">
      <alignment horizontal="center" vertical="center"/>
    </xf>
    <xf numFmtId="0" fontId="38" fillId="3" borderId="0" xfId="0" applyFont="1" applyFill="1" applyAlignment="1">
      <alignment horizontal="justify" vertical="center" wrapText="1"/>
    </xf>
    <xf numFmtId="0" fontId="31" fillId="13" borderId="53" xfId="0" applyFont="1" applyFill="1" applyBorder="1" applyAlignment="1">
      <alignment horizontal="center" vertical="center" wrapText="1" readingOrder="1"/>
    </xf>
    <xf numFmtId="0" fontId="31" fillId="13" borderId="54" xfId="0" applyFont="1" applyFill="1" applyBorder="1" applyAlignment="1">
      <alignment horizontal="center" vertical="center" wrapText="1" readingOrder="1"/>
    </xf>
    <xf numFmtId="0" fontId="31" fillId="13" borderId="55" xfId="0" applyFont="1" applyFill="1" applyBorder="1" applyAlignment="1">
      <alignment horizontal="center" vertical="center" wrapText="1" readingOrder="1"/>
    </xf>
    <xf numFmtId="0" fontId="34" fillId="13" borderId="56" xfId="0" applyFont="1" applyFill="1" applyBorder="1" applyAlignment="1">
      <alignment horizontal="center" vertical="center" wrapText="1" readingOrder="1"/>
    </xf>
    <xf numFmtId="0" fontId="34" fillId="13" borderId="57" xfId="0" applyFont="1" applyFill="1" applyBorder="1" applyAlignment="1">
      <alignment horizontal="center" vertical="center" wrapText="1" readingOrder="1"/>
    </xf>
    <xf numFmtId="0" fontId="34" fillId="3" borderId="59" xfId="0" applyFont="1" applyFill="1" applyBorder="1" applyAlignment="1">
      <alignment horizontal="center" vertical="center" wrapText="1" readingOrder="1"/>
    </xf>
    <xf numFmtId="0" fontId="34" fillId="3" borderId="62" xfId="0" applyFont="1" applyFill="1" applyBorder="1" applyAlignment="1">
      <alignment horizontal="center" vertical="center" wrapText="1" readingOrder="1"/>
    </xf>
    <xf numFmtId="0" fontId="34" fillId="3" borderId="60" xfId="0" applyFont="1" applyFill="1" applyBorder="1" applyAlignment="1">
      <alignment horizontal="center" vertical="center" wrapText="1" readingOrder="1"/>
    </xf>
    <xf numFmtId="0" fontId="34" fillId="3" borderId="13" xfId="0" applyFont="1" applyFill="1" applyBorder="1" applyAlignment="1">
      <alignment horizontal="center" vertical="center" wrapText="1" readingOrder="1"/>
    </xf>
    <xf numFmtId="0" fontId="34" fillId="3" borderId="64" xfId="0" applyFont="1" applyFill="1" applyBorder="1" applyAlignment="1">
      <alignment horizontal="center" vertical="center" wrapText="1" readingOrder="1"/>
    </xf>
    <xf numFmtId="0" fontId="34" fillId="3" borderId="65" xfId="0" applyFont="1" applyFill="1" applyBorder="1" applyAlignment="1">
      <alignment horizontal="center" vertical="center" wrapText="1" readingOrder="1"/>
    </xf>
    <xf numFmtId="0" fontId="2" fillId="0" borderId="0" xfId="0" applyFont="1" applyAlignment="1">
      <alignment horizontal="center" vertical="center" wrapText="1"/>
    </xf>
    <xf numFmtId="0" fontId="78" fillId="14" borderId="0" xfId="0" applyFont="1" applyFill="1" applyAlignment="1">
      <alignment horizontal="center" vertical="center" wrapText="1" readingOrder="1"/>
    </xf>
    <xf numFmtId="0" fontId="40" fillId="5" borderId="0" xfId="0" applyFont="1" applyFill="1" applyAlignment="1">
      <alignment horizontal="center" vertical="center" wrapText="1"/>
    </xf>
    <xf numFmtId="0" fontId="78" fillId="14" borderId="0" xfId="0" applyFont="1" applyFill="1" applyAlignment="1">
      <alignment horizontal="center" vertical="center" textRotation="90" wrapText="1" readingOrder="1"/>
    </xf>
    <xf numFmtId="0" fontId="78" fillId="14" borderId="21" xfId="0" applyFont="1" applyFill="1" applyBorder="1" applyAlignment="1">
      <alignment horizontal="center" vertical="center" textRotation="90" wrapText="1" readingOrder="1"/>
    </xf>
    <xf numFmtId="0" fontId="79" fillId="0" borderId="67" xfId="0" applyFont="1" applyBorder="1" applyAlignment="1">
      <alignment horizontal="center" vertical="center" wrapText="1"/>
    </xf>
    <xf numFmtId="0" fontId="79" fillId="0" borderId="68" xfId="0" applyFont="1" applyBorder="1" applyAlignment="1">
      <alignment horizontal="center" vertical="center"/>
    </xf>
    <xf numFmtId="0" fontId="79" fillId="0" borderId="69" xfId="0" applyFont="1" applyBorder="1" applyAlignment="1">
      <alignment horizontal="center" vertical="center"/>
    </xf>
    <xf numFmtId="0" fontId="79" fillId="0" borderId="20" xfId="0" applyFont="1" applyBorder="1" applyAlignment="1">
      <alignment horizontal="center" vertical="center"/>
    </xf>
    <xf numFmtId="0" fontId="79" fillId="0" borderId="0" xfId="0" applyFont="1" applyAlignment="1">
      <alignment horizontal="center" vertical="center"/>
    </xf>
    <xf numFmtId="0" fontId="79" fillId="0" borderId="21" xfId="0" applyFont="1" applyBorder="1" applyAlignment="1">
      <alignment horizontal="center" vertical="center"/>
    </xf>
    <xf numFmtId="0" fontId="79" fillId="0" borderId="43" xfId="0" applyFont="1" applyBorder="1" applyAlignment="1">
      <alignment horizontal="center" vertical="center"/>
    </xf>
    <xf numFmtId="0" fontId="79" fillId="0" borderId="44" xfId="0" applyFont="1" applyBorder="1" applyAlignment="1">
      <alignment horizontal="center" vertical="center"/>
    </xf>
    <xf numFmtId="0" fontId="79" fillId="0" borderId="45" xfId="0" applyFont="1" applyBorder="1" applyAlignment="1">
      <alignment horizontal="center" vertical="center"/>
    </xf>
    <xf numFmtId="0" fontId="80" fillId="16" borderId="70" xfId="0" applyFont="1" applyFill="1" applyBorder="1" applyAlignment="1">
      <alignment horizontal="center" vertical="center" wrapText="1" readingOrder="1"/>
    </xf>
    <xf numFmtId="0" fontId="80" fillId="16" borderId="71" xfId="0" applyFont="1" applyFill="1" applyBorder="1" applyAlignment="1">
      <alignment horizontal="center" vertical="center" wrapText="1" readingOrder="1"/>
    </xf>
    <xf numFmtId="0" fontId="80" fillId="16" borderId="72" xfId="0" applyFont="1" applyFill="1" applyBorder="1" applyAlignment="1">
      <alignment horizontal="center" vertical="center" wrapText="1" readingOrder="1"/>
    </xf>
    <xf numFmtId="0" fontId="80" fillId="16" borderId="73" xfId="0" applyFont="1" applyFill="1" applyBorder="1" applyAlignment="1">
      <alignment horizontal="center" vertical="center" wrapText="1" readingOrder="1"/>
    </xf>
    <xf numFmtId="0" fontId="80" fillId="16" borderId="0" xfId="0" applyFont="1" applyFill="1" applyAlignment="1">
      <alignment horizontal="center" vertical="center" wrapText="1" readingOrder="1"/>
    </xf>
    <xf numFmtId="0" fontId="80" fillId="16" borderId="74" xfId="0" applyFont="1" applyFill="1" applyBorder="1" applyAlignment="1">
      <alignment horizontal="center" vertical="center" wrapText="1" readingOrder="1"/>
    </xf>
    <xf numFmtId="0" fontId="80" fillId="16" borderId="75" xfId="0" applyFont="1" applyFill="1" applyBorder="1" applyAlignment="1">
      <alignment horizontal="center" vertical="center" wrapText="1" readingOrder="1"/>
    </xf>
    <xf numFmtId="0" fontId="80" fillId="16" borderId="76" xfId="0" applyFont="1" applyFill="1" applyBorder="1" applyAlignment="1">
      <alignment horizontal="center" vertical="center" wrapText="1" readingOrder="1"/>
    </xf>
    <xf numFmtId="0" fontId="80" fillId="16" borderId="77" xfId="0" applyFont="1" applyFill="1" applyBorder="1" applyAlignment="1">
      <alignment horizontal="center" vertical="center" wrapText="1" readingOrder="1"/>
    </xf>
    <xf numFmtId="0" fontId="33" fillId="3" borderId="13" xfId="0" applyFont="1" applyFill="1" applyBorder="1" applyAlignment="1">
      <alignment horizontal="center" vertical="center" wrapText="1"/>
    </xf>
    <xf numFmtId="0" fontId="79" fillId="0" borderId="20" xfId="0" applyFont="1" applyBorder="1" applyAlignment="1">
      <alignment horizontal="center" vertical="center" wrapText="1"/>
    </xf>
    <xf numFmtId="0" fontId="80" fillId="15" borderId="70" xfId="0" applyFont="1" applyFill="1" applyBorder="1" applyAlignment="1">
      <alignment horizontal="center" vertical="center" wrapText="1" readingOrder="1"/>
    </xf>
    <xf numFmtId="0" fontId="80" fillId="15" borderId="71" xfId="0" applyFont="1" applyFill="1" applyBorder="1" applyAlignment="1">
      <alignment horizontal="center" vertical="center" wrapText="1" readingOrder="1"/>
    </xf>
    <xf numFmtId="0" fontId="80" fillId="15" borderId="73" xfId="0" applyFont="1" applyFill="1" applyBorder="1" applyAlignment="1">
      <alignment horizontal="center" vertical="center" wrapText="1" readingOrder="1"/>
    </xf>
    <xf numFmtId="0" fontId="80" fillId="15" borderId="0" xfId="0" applyFont="1" applyFill="1" applyAlignment="1">
      <alignment horizontal="center" vertical="center" wrapText="1" readingOrder="1"/>
    </xf>
    <xf numFmtId="0" fontId="80" fillId="15" borderId="75" xfId="0" applyFont="1" applyFill="1" applyBorder="1" applyAlignment="1">
      <alignment horizontal="center" vertical="center" wrapText="1" readingOrder="1"/>
    </xf>
    <xf numFmtId="0" fontId="80" fillId="15" borderId="76" xfId="0" applyFont="1" applyFill="1" applyBorder="1" applyAlignment="1">
      <alignment horizontal="center" vertical="center" wrapText="1" readingOrder="1"/>
    </xf>
    <xf numFmtId="0" fontId="33" fillId="3" borderId="86" xfId="0" applyFont="1" applyFill="1" applyBorder="1" applyAlignment="1">
      <alignment horizontal="center" vertical="center" wrapText="1"/>
    </xf>
    <xf numFmtId="0" fontId="33" fillId="3" borderId="83" xfId="0" applyFont="1" applyFill="1" applyBorder="1" applyAlignment="1">
      <alignment horizontal="center" vertical="center" wrapText="1"/>
    </xf>
    <xf numFmtId="0" fontId="33" fillId="3" borderId="87" xfId="0" applyFont="1" applyFill="1" applyBorder="1" applyAlignment="1">
      <alignment horizontal="center" vertical="center" wrapText="1"/>
    </xf>
    <xf numFmtId="0" fontId="33" fillId="3" borderId="93" xfId="0" applyFont="1" applyFill="1" applyBorder="1" applyAlignment="1">
      <alignment horizontal="center" vertical="center" wrapText="1"/>
    </xf>
    <xf numFmtId="0" fontId="33" fillId="3" borderId="88" xfId="0" applyFont="1" applyFill="1" applyBorder="1" applyAlignment="1">
      <alignment horizontal="center" vertical="center" wrapText="1"/>
    </xf>
    <xf numFmtId="0" fontId="33" fillId="3" borderId="84" xfId="0" applyFont="1" applyFill="1" applyBorder="1" applyAlignment="1">
      <alignment horizontal="center" vertical="center" wrapText="1"/>
    </xf>
    <xf numFmtId="0" fontId="79" fillId="0" borderId="0" xfId="0" applyFont="1" applyBorder="1" applyAlignment="1">
      <alignment horizontal="center" vertical="center"/>
    </xf>
    <xf numFmtId="0" fontId="80" fillId="25" borderId="70" xfId="0" applyFont="1" applyFill="1" applyBorder="1" applyAlignment="1">
      <alignment horizontal="center" vertical="center" wrapText="1" readingOrder="1"/>
    </xf>
    <xf numFmtId="0" fontId="80" fillId="25" borderId="71" xfId="0" applyFont="1" applyFill="1" applyBorder="1" applyAlignment="1">
      <alignment horizontal="center" vertical="center" wrapText="1" readingOrder="1"/>
    </xf>
    <xf numFmtId="0" fontId="80" fillId="25" borderId="73" xfId="0" applyFont="1" applyFill="1" applyBorder="1" applyAlignment="1">
      <alignment horizontal="center" vertical="center" wrapText="1" readingOrder="1"/>
    </xf>
    <xf numFmtId="0" fontId="80" fillId="25" borderId="0" xfId="0" applyFont="1" applyFill="1" applyAlignment="1">
      <alignment horizontal="center" vertical="center" wrapText="1" readingOrder="1"/>
    </xf>
    <xf numFmtId="0" fontId="80" fillId="25" borderId="74" xfId="0" applyFont="1" applyFill="1" applyBorder="1" applyAlignment="1">
      <alignment horizontal="center" vertical="center" wrapText="1" readingOrder="1"/>
    </xf>
    <xf numFmtId="0" fontId="80" fillId="25" borderId="75" xfId="0" applyFont="1" applyFill="1" applyBorder="1" applyAlignment="1">
      <alignment horizontal="center" vertical="center" wrapText="1" readingOrder="1"/>
    </xf>
    <xf numFmtId="0" fontId="80" fillId="25" borderId="76" xfId="0" applyFont="1" applyFill="1" applyBorder="1" applyAlignment="1">
      <alignment horizontal="center" vertical="center" wrapText="1" readingOrder="1"/>
    </xf>
    <xf numFmtId="0" fontId="80" fillId="25" borderId="77" xfId="0" applyFont="1" applyFill="1" applyBorder="1" applyAlignment="1">
      <alignment horizontal="center" vertical="center" wrapText="1" readingOrder="1"/>
    </xf>
    <xf numFmtId="0" fontId="80" fillId="8" borderId="70" xfId="0" applyFont="1" applyFill="1" applyBorder="1" applyAlignment="1">
      <alignment horizontal="center" vertical="center" wrapText="1" readingOrder="1"/>
    </xf>
    <xf numFmtId="0" fontId="80" fillId="8" borderId="71" xfId="0" applyFont="1" applyFill="1" applyBorder="1" applyAlignment="1">
      <alignment horizontal="center" vertical="center" wrapText="1" readingOrder="1"/>
    </xf>
    <xf numFmtId="0" fontId="80" fillId="8" borderId="73" xfId="0" applyFont="1" applyFill="1" applyBorder="1" applyAlignment="1">
      <alignment horizontal="center" vertical="center" wrapText="1" readingOrder="1"/>
    </xf>
    <xf numFmtId="0" fontId="80" fillId="8" borderId="0" xfId="0" applyFont="1" applyFill="1" applyAlignment="1">
      <alignment horizontal="center" vertical="center" wrapText="1" readingOrder="1"/>
    </xf>
    <xf numFmtId="0" fontId="80" fillId="8" borderId="74" xfId="0" applyFont="1" applyFill="1" applyBorder="1" applyAlignment="1">
      <alignment horizontal="center" vertical="center" wrapText="1" readingOrder="1"/>
    </xf>
    <xf numFmtId="0" fontId="80" fillId="8" borderId="75" xfId="0" applyFont="1" applyFill="1" applyBorder="1" applyAlignment="1">
      <alignment horizontal="center" vertical="center" wrapText="1" readingOrder="1"/>
    </xf>
    <xf numFmtId="0" fontId="80" fillId="8" borderId="76" xfId="0" applyFont="1" applyFill="1" applyBorder="1" applyAlignment="1">
      <alignment horizontal="center" vertical="center" wrapText="1" readingOrder="1"/>
    </xf>
    <xf numFmtId="0" fontId="80" fillId="8" borderId="77" xfId="0" applyFont="1" applyFill="1" applyBorder="1" applyAlignment="1">
      <alignment horizontal="center" vertical="center" wrapText="1" readingOrder="1"/>
    </xf>
    <xf numFmtId="0" fontId="33" fillId="0" borderId="13" xfId="0" applyFont="1" applyBorder="1" applyAlignment="1">
      <alignment horizontal="center" vertical="center" wrapText="1"/>
    </xf>
    <xf numFmtId="0" fontId="79" fillId="0" borderId="68" xfId="0" applyFont="1" applyBorder="1" applyAlignment="1">
      <alignment horizontal="center" vertical="center" wrapText="1"/>
    </xf>
    <xf numFmtId="0" fontId="82" fillId="4" borderId="95" xfId="0" applyFont="1" applyFill="1" applyBorder="1" applyAlignment="1">
      <alignment horizontal="center" vertical="center"/>
    </xf>
    <xf numFmtId="0" fontId="82" fillId="4" borderId="96" xfId="0" applyFont="1" applyFill="1" applyBorder="1" applyAlignment="1">
      <alignment horizontal="center" vertical="center"/>
    </xf>
    <xf numFmtId="0" fontId="82" fillId="4" borderId="97" xfId="0" applyFont="1" applyFill="1" applyBorder="1" applyAlignment="1">
      <alignment horizontal="center" vertical="center"/>
    </xf>
    <xf numFmtId="0" fontId="82" fillId="23" borderId="98" xfId="0" applyFont="1" applyFill="1" applyBorder="1" applyAlignment="1" applyProtection="1">
      <alignment horizontal="center" vertical="center" wrapText="1"/>
      <protection locked="0"/>
    </xf>
    <xf numFmtId="0" fontId="82" fillId="4" borderId="98" xfId="0" applyFont="1" applyFill="1" applyBorder="1" applyAlignment="1" applyProtection="1">
      <alignment horizontal="center" vertical="center" wrapText="1"/>
      <protection locked="0"/>
    </xf>
    <xf numFmtId="0" fontId="81" fillId="4" borderId="2" xfId="0" applyFont="1" applyFill="1" applyBorder="1" applyAlignment="1">
      <alignment horizontal="center" vertical="center" wrapText="1"/>
    </xf>
    <xf numFmtId="0" fontId="81" fillId="4" borderId="94" xfId="0" applyFont="1" applyFill="1" applyBorder="1" applyAlignment="1">
      <alignment horizontal="center" vertical="center" wrapText="1"/>
    </xf>
    <xf numFmtId="0" fontId="81" fillId="4" borderId="0" xfId="0" applyFont="1" applyFill="1" applyAlignment="1">
      <alignment horizontal="center" vertical="center" wrapText="1"/>
    </xf>
    <xf numFmtId="0" fontId="81" fillId="4" borderId="93" xfId="0" applyFont="1" applyFill="1" applyBorder="1" applyAlignment="1">
      <alignment horizontal="center" vertical="center" wrapText="1"/>
    </xf>
    <xf numFmtId="0" fontId="83" fillId="4" borderId="99" xfId="0" applyFont="1" applyFill="1" applyBorder="1" applyAlignment="1">
      <alignment horizontal="center" vertical="center" wrapText="1"/>
    </xf>
    <xf numFmtId="0" fontId="83" fillId="4" borderId="100" xfId="0" applyFont="1" applyFill="1" applyBorder="1" applyAlignment="1">
      <alignment horizontal="center" vertical="center" wrapText="1"/>
    </xf>
    <xf numFmtId="0" fontId="83" fillId="4" borderId="95" xfId="0" applyFont="1" applyFill="1" applyBorder="1" applyAlignment="1">
      <alignment horizontal="center" vertical="center" wrapText="1"/>
    </xf>
    <xf numFmtId="0" fontId="83" fillId="4" borderId="97" xfId="0" applyFont="1" applyFill="1" applyBorder="1" applyAlignment="1">
      <alignment horizontal="center" vertical="center" wrapText="1"/>
    </xf>
    <xf numFmtId="0" fontId="82" fillId="4" borderId="95" xfId="0" applyFont="1" applyFill="1" applyBorder="1" applyAlignment="1" applyProtection="1">
      <alignment horizontal="center" vertical="center" wrapText="1"/>
      <protection locked="0"/>
    </xf>
    <xf numFmtId="0" fontId="83" fillId="4" borderId="96" xfId="0" applyFont="1" applyFill="1" applyBorder="1" applyAlignment="1">
      <alignment horizontal="center" vertical="center" wrapText="1"/>
    </xf>
    <xf numFmtId="0" fontId="85" fillId="24" borderId="101" xfId="0" applyFont="1" applyFill="1" applyBorder="1" applyAlignment="1">
      <alignment horizontal="center"/>
    </xf>
    <xf numFmtId="0" fontId="85" fillId="24" borderId="102" xfId="0" applyFont="1" applyFill="1" applyBorder="1" applyAlignment="1">
      <alignment horizontal="center"/>
    </xf>
    <xf numFmtId="1" fontId="86" fillId="0" borderId="103" xfId="0" applyNumberFormat="1" applyFont="1" applyBorder="1" applyAlignment="1" applyProtection="1">
      <alignment horizontal="center" vertical="center" wrapText="1"/>
      <protection locked="0"/>
    </xf>
    <xf numFmtId="1" fontId="86" fillId="0" borderId="105" xfId="0" applyNumberFormat="1" applyFont="1" applyBorder="1" applyAlignment="1" applyProtection="1">
      <alignment horizontal="center" vertical="center" wrapText="1"/>
      <protection locked="0"/>
    </xf>
    <xf numFmtId="1" fontId="86" fillId="0" borderId="106" xfId="0" applyNumberFormat="1" applyFont="1" applyBorder="1" applyAlignment="1" applyProtection="1">
      <alignment horizontal="center" vertical="center" wrapText="1"/>
      <protection locked="0"/>
    </xf>
    <xf numFmtId="0" fontId="86" fillId="0" borderId="104" xfId="0" applyFont="1" applyBorder="1" applyAlignment="1" applyProtection="1">
      <alignment horizontal="left" vertical="center" wrapText="1"/>
      <protection locked="0"/>
    </xf>
    <xf numFmtId="0" fontId="86" fillId="0" borderId="78" xfId="0" applyFont="1" applyBorder="1" applyAlignment="1" applyProtection="1">
      <alignment horizontal="left" vertical="center" wrapText="1"/>
      <protection locked="0"/>
    </xf>
    <xf numFmtId="0" fontId="86" fillId="0" borderId="107" xfId="0" applyFont="1" applyBorder="1" applyAlignment="1" applyProtection="1">
      <alignment horizontal="left" vertical="center" wrapText="1"/>
      <protection locked="0"/>
    </xf>
    <xf numFmtId="0" fontId="86" fillId="0" borderId="104" xfId="0" applyFont="1" applyBorder="1" applyAlignment="1" applyProtection="1">
      <alignment horizontal="center" vertical="center" wrapText="1"/>
      <protection locked="0"/>
    </xf>
    <xf numFmtId="0" fontId="86" fillId="0" borderId="78" xfId="0" applyFont="1" applyBorder="1" applyAlignment="1" applyProtection="1">
      <alignment horizontal="center" vertical="center" wrapText="1"/>
      <protection locked="0"/>
    </xf>
    <xf numFmtId="0" fontId="86" fillId="0" borderId="107" xfId="0" applyFont="1" applyBorder="1" applyAlignment="1" applyProtection="1">
      <alignment horizontal="center" vertical="center" wrapText="1"/>
      <protection locked="0"/>
    </xf>
    <xf numFmtId="14" fontId="32" fillId="0" borderId="104" xfId="0" applyNumberFormat="1" applyFont="1" applyBorder="1" applyAlignment="1">
      <alignment horizontal="center"/>
    </xf>
    <xf numFmtId="0" fontId="32" fillId="0" borderId="78" xfId="0" applyFont="1" applyBorder="1" applyAlignment="1">
      <alignment horizontal="center"/>
    </xf>
    <xf numFmtId="0" fontId="32" fillId="0" borderId="107" xfId="0" applyFont="1" applyBorder="1" applyAlignment="1">
      <alignment horizontal="center"/>
    </xf>
    <xf numFmtId="0" fontId="32" fillId="0" borderId="104" xfId="0" applyFont="1" applyBorder="1" applyAlignment="1">
      <alignment horizontal="center"/>
    </xf>
    <xf numFmtId="0" fontId="86" fillId="0" borderId="104" xfId="0" applyFont="1" applyBorder="1" applyAlignment="1" applyProtection="1">
      <alignment horizontal="center" vertical="center"/>
      <protection locked="0"/>
    </xf>
    <xf numFmtId="0" fontId="86" fillId="0" borderId="78" xfId="0" applyFont="1" applyBorder="1" applyAlignment="1" applyProtection="1">
      <alignment horizontal="center" vertical="center"/>
      <protection locked="0"/>
    </xf>
    <xf numFmtId="0" fontId="86" fillId="0" borderId="107" xfId="0" applyFont="1" applyBorder="1" applyAlignment="1" applyProtection="1">
      <alignment horizontal="center" vertical="center"/>
      <protection locked="0"/>
    </xf>
    <xf numFmtId="0" fontId="86" fillId="0" borderId="92" xfId="0" applyFont="1" applyBorder="1" applyAlignment="1" applyProtection="1">
      <alignment horizontal="center" vertical="center"/>
      <protection locked="0"/>
    </xf>
    <xf numFmtId="0" fontId="86" fillId="0" borderId="13" xfId="0" applyFont="1" applyBorder="1" applyAlignment="1" applyProtection="1">
      <alignment horizontal="center" vertical="center"/>
      <protection locked="0"/>
    </xf>
    <xf numFmtId="0" fontId="86" fillId="0" borderId="65" xfId="0" applyFont="1" applyBorder="1" applyAlignment="1" applyProtection="1">
      <alignment horizontal="center" vertical="center"/>
      <protection locked="0"/>
    </xf>
    <xf numFmtId="0" fontId="32" fillId="0" borderId="104" xfId="0" applyFont="1" applyBorder="1" applyAlignment="1" applyProtection="1">
      <alignment horizontal="center" vertical="center"/>
      <protection locked="0"/>
    </xf>
    <xf numFmtId="0" fontId="32" fillId="0" borderId="78" xfId="0" applyFont="1" applyBorder="1" applyAlignment="1" applyProtection="1">
      <alignment horizontal="center" vertical="center"/>
      <protection locked="0"/>
    </xf>
    <xf numFmtId="0" fontId="32" fillId="0" borderId="107" xfId="0" applyFont="1" applyBorder="1" applyAlignment="1" applyProtection="1">
      <alignment horizontal="center" vertical="center"/>
      <protection locked="0"/>
    </xf>
    <xf numFmtId="1" fontId="86" fillId="0" borderId="92" xfId="0" applyNumberFormat="1" applyFont="1" applyBorder="1" applyAlignment="1">
      <alignment horizontal="center" vertical="center"/>
    </xf>
    <xf numFmtId="0" fontId="86" fillId="0" borderId="13" xfId="0" applyFont="1" applyBorder="1" applyAlignment="1">
      <alignment horizontal="center" vertical="center"/>
    </xf>
    <xf numFmtId="0" fontId="86" fillId="0" borderId="65" xfId="0" applyFont="1" applyBorder="1" applyAlignment="1">
      <alignment horizontal="center" vertical="center"/>
    </xf>
    <xf numFmtId="0" fontId="32" fillId="0" borderId="92" xfId="0" applyFont="1" applyBorder="1" applyAlignment="1" applyProtection="1">
      <alignment horizontal="center" vertical="center"/>
      <protection locked="0"/>
    </xf>
    <xf numFmtId="0" fontId="32" fillId="0" borderId="13" xfId="0" applyFont="1" applyBorder="1" applyAlignment="1" applyProtection="1">
      <alignment horizontal="center" vertical="center"/>
      <protection locked="0"/>
    </xf>
    <xf numFmtId="0" fontId="32" fillId="0" borderId="65" xfId="0" applyFont="1" applyBorder="1" applyAlignment="1" applyProtection="1">
      <alignment horizontal="center" vertical="center"/>
      <protection locked="0"/>
    </xf>
    <xf numFmtId="0" fontId="61" fillId="3" borderId="13" xfId="0" applyFont="1" applyFill="1" applyBorder="1" applyAlignment="1">
      <alignment horizontal="left" vertical="center" wrapText="1" readingOrder="1"/>
    </xf>
    <xf numFmtId="0" fontId="61" fillId="0" borderId="82" xfId="0" applyFont="1" applyBorder="1" applyAlignment="1">
      <alignment horizontal="left" vertical="center" wrapText="1" readingOrder="1"/>
    </xf>
    <xf numFmtId="0" fontId="61" fillId="0" borderId="60" xfId="0" applyFont="1" applyBorder="1" applyAlignment="1">
      <alignment horizontal="left" vertical="center" wrapText="1" readingOrder="1"/>
    </xf>
    <xf numFmtId="0" fontId="60" fillId="0" borderId="13" xfId="0" applyFont="1" applyBorder="1" applyAlignment="1">
      <alignment wrapText="1"/>
    </xf>
    <xf numFmtId="0" fontId="8" fillId="3" borderId="13" xfId="0" applyFont="1" applyFill="1" applyBorder="1" applyAlignment="1">
      <alignment vertical="top" wrapText="1"/>
    </xf>
    <xf numFmtId="0" fontId="8" fillId="3" borderId="13" xfId="0" applyFont="1" applyFill="1" applyBorder="1" applyAlignment="1">
      <alignment vertical="center" wrapText="1"/>
    </xf>
    <xf numFmtId="0" fontId="61" fillId="0" borderId="78" xfId="0" applyFont="1" applyBorder="1" applyAlignment="1">
      <alignment horizontal="left" vertical="center" wrapText="1" readingOrder="1"/>
    </xf>
    <xf numFmtId="0" fontId="61" fillId="0" borderId="13" xfId="0" applyFont="1" applyBorder="1" applyAlignment="1">
      <alignment vertical="center" wrapText="1" readingOrder="1"/>
    </xf>
    <xf numFmtId="0" fontId="8" fillId="3" borderId="13" xfId="0" applyFont="1" applyFill="1" applyBorder="1" applyAlignment="1">
      <alignment horizontal="left" vertical="center" wrapText="1"/>
    </xf>
    <xf numFmtId="0" fontId="8" fillId="0" borderId="13" xfId="0" applyFont="1" applyBorder="1" applyAlignment="1">
      <alignment vertical="center" wrapText="1"/>
    </xf>
    <xf numFmtId="0" fontId="8" fillId="0" borderId="13" xfId="0" applyFont="1" applyBorder="1" applyAlignment="1">
      <alignment horizontal="left" vertical="top" wrapText="1" readingOrder="1"/>
    </xf>
    <xf numFmtId="0" fontId="60" fillId="0" borderId="13" xfId="0" applyFont="1" applyBorder="1" applyAlignment="1">
      <alignment horizontal="center" vertical="top" wrapText="1" readingOrder="1"/>
    </xf>
    <xf numFmtId="0" fontId="61" fillId="0" borderId="13" xfId="0" applyFont="1" applyBorder="1" applyAlignment="1">
      <alignment horizontal="left" vertical="center" wrapText="1" readingOrder="1"/>
    </xf>
    <xf numFmtId="0" fontId="62" fillId="0" borderId="13" xfId="0" applyFont="1" applyBorder="1" applyAlignment="1">
      <alignment horizontal="center" wrapText="1"/>
    </xf>
    <xf numFmtId="0" fontId="88" fillId="0" borderId="13" xfId="0" applyFont="1" applyBorder="1" applyAlignment="1">
      <alignment horizontal="center" wrapText="1"/>
    </xf>
  </cellXfs>
  <cellStyles count="3">
    <cellStyle name="Normal" xfId="0" builtinId="0"/>
    <cellStyle name="Normal - Style1 2" xfId="1" xr:uid="{00000000-0005-0000-0000-000001000000}"/>
    <cellStyle name="Normal 2 2" xfId="2" xr:uid="{00000000-0005-0000-0000-000002000000}"/>
  </cellStyles>
  <dxfs count="3326">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numFmt numFmtId="13" formatCode="0%"/>
    </dxf>
    <dxf>
      <numFmt numFmtId="13" formatCode="0%"/>
    </dxf>
    <dxf>
      <numFmt numFmtId="13" formatCode="0%"/>
    </dxf>
    <dxf>
      <numFmt numFmtId="13" formatCode="0%"/>
    </dxf>
    <dxf>
      <numFmt numFmtId="1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eetMetadata" Target="metadata.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4.jpe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6.jpeg"/><Relationship Id="rId4"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1" Type="http://schemas.openxmlformats.org/officeDocument/2006/relationships/image" Target="../media/image7.png"/></Relationships>
</file>

<file path=xl/drawings/_rels/drawing6.xml.rels><?xml version="1.0" encoding="UTF-8" standalone="yes"?>
<Relationships xmlns="http://schemas.openxmlformats.org/package/2006/relationships"><Relationship Id="rId1" Type="http://schemas.openxmlformats.org/officeDocument/2006/relationships/image" Target="../media/image7.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139700</xdr:rowOff>
    </xdr:from>
    <xdr:ext cx="2505074" cy="914400"/>
    <xdr:pic>
      <xdr:nvPicPr>
        <xdr:cNvPr id="4" name="Imagen 3">
          <a:extLst>
            <a:ext uri="{FF2B5EF4-FFF2-40B4-BE49-F238E27FC236}">
              <a16:creationId xmlns:a16="http://schemas.microsoft.com/office/drawing/2014/main" id="{07949EE5-0DFE-4F23-9EBB-8C1281065AFD}"/>
            </a:ext>
          </a:extLst>
        </xdr:cNvPr>
        <xdr:cNvPicPr>
          <a:picLocks noChangeAspect="1"/>
        </xdr:cNvPicPr>
      </xdr:nvPicPr>
      <xdr:blipFill>
        <a:blip xmlns:r="http://schemas.openxmlformats.org/officeDocument/2006/relationships" r:embed="rId1"/>
        <a:stretch>
          <a:fillRect/>
        </a:stretch>
      </xdr:blipFill>
      <xdr:spPr>
        <a:xfrm>
          <a:off x="0" y="139700"/>
          <a:ext cx="2505074" cy="914400"/>
        </a:xfrm>
        <a:prstGeom prst="rect">
          <a:avLst/>
        </a:prstGeom>
      </xdr:spPr>
    </xdr:pic>
    <xdr:clientData/>
  </xdr:oneCellAnchor>
  <xdr:twoCellAnchor>
    <xdr:from>
      <xdr:col>6</xdr:col>
      <xdr:colOff>482600</xdr:colOff>
      <xdr:row>0</xdr:row>
      <xdr:rowOff>260350</xdr:rowOff>
    </xdr:from>
    <xdr:to>
      <xdr:col>7</xdr:col>
      <xdr:colOff>327024</xdr:colOff>
      <xdr:row>2</xdr:row>
      <xdr:rowOff>127000</xdr:rowOff>
    </xdr:to>
    <xdr:grpSp>
      <xdr:nvGrpSpPr>
        <xdr:cNvPr id="5" name="Group 8">
          <a:extLst>
            <a:ext uri="{FF2B5EF4-FFF2-40B4-BE49-F238E27FC236}">
              <a16:creationId xmlns:a16="http://schemas.microsoft.com/office/drawing/2014/main" id="{DD77865D-3137-4C44-9888-338E7CAD30E8}"/>
            </a:ext>
          </a:extLst>
        </xdr:cNvPr>
        <xdr:cNvGrpSpPr>
          <a:grpSpLocks/>
        </xdr:cNvGrpSpPr>
      </xdr:nvGrpSpPr>
      <xdr:grpSpPr bwMode="auto">
        <a:xfrm>
          <a:off x="7445375" y="260350"/>
          <a:ext cx="730249" cy="581025"/>
          <a:chOff x="2381" y="720"/>
          <a:chExt cx="3154" cy="65"/>
        </a:xfrm>
      </xdr:grpSpPr>
      <xdr:pic>
        <xdr:nvPicPr>
          <xdr:cNvPr id="6" name="6 Imagen">
            <a:extLst>
              <a:ext uri="{FF2B5EF4-FFF2-40B4-BE49-F238E27FC236}">
                <a16:creationId xmlns:a16="http://schemas.microsoft.com/office/drawing/2014/main" id="{53517378-D0AE-4161-BFC6-F13AFA85398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7 Imagen">
            <a:extLst>
              <a:ext uri="{FF2B5EF4-FFF2-40B4-BE49-F238E27FC236}">
                <a16:creationId xmlns:a16="http://schemas.microsoft.com/office/drawing/2014/main" id="{443C74A5-02A7-43D4-B226-A7DD9D5A217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7</xdr:col>
      <xdr:colOff>31750</xdr:colOff>
      <xdr:row>0</xdr:row>
      <xdr:rowOff>273050</xdr:rowOff>
    </xdr:from>
    <xdr:to>
      <xdr:col>9</xdr:col>
      <xdr:colOff>104775</xdr:colOff>
      <xdr:row>3</xdr:row>
      <xdr:rowOff>31749</xdr:rowOff>
    </xdr:to>
    <xdr:sp macro="" textlink="">
      <xdr:nvSpPr>
        <xdr:cNvPr id="8" name="CuadroTexto 4">
          <a:extLst>
            <a:ext uri="{FF2B5EF4-FFF2-40B4-BE49-F238E27FC236}">
              <a16:creationId xmlns:a16="http://schemas.microsoft.com/office/drawing/2014/main" id="{3B1E5441-8259-47DB-9280-D42B635243B3}"/>
            </a:ext>
          </a:extLst>
        </xdr:cNvPr>
        <xdr:cNvSpPr txBox="1"/>
      </xdr:nvSpPr>
      <xdr:spPr>
        <a:xfrm>
          <a:off x="5365750" y="187325"/>
          <a:ext cx="1597025" cy="41592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0</xdr:row>
      <xdr:rowOff>19051</xdr:rowOff>
    </xdr:from>
    <xdr:to>
      <xdr:col>0</xdr:col>
      <xdr:colOff>2409824</xdr:colOff>
      <xdr:row>3</xdr:row>
      <xdr:rowOff>0</xdr:rowOff>
    </xdr:to>
    <xdr:pic>
      <xdr:nvPicPr>
        <xdr:cNvPr id="2" name="18 Imagen" descr="Logo CSJ RGB_01">
          <a:extLst>
            <a:ext uri="{FF2B5EF4-FFF2-40B4-BE49-F238E27FC236}">
              <a16:creationId xmlns:a16="http://schemas.microsoft.com/office/drawing/2014/main" id="{7D867A4A-FF37-40CA-8185-CD33A72F94E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1"/>
          <a:ext cx="2381249" cy="46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2</xdr:row>
      <xdr:rowOff>152399</xdr:rowOff>
    </xdr:to>
    <xdr:sp macro="" textlink="">
      <xdr:nvSpPr>
        <xdr:cNvPr id="3" name="CuadroTexto 4">
          <a:extLst>
            <a:ext uri="{FF2B5EF4-FFF2-40B4-BE49-F238E27FC236}">
              <a16:creationId xmlns:a16="http://schemas.microsoft.com/office/drawing/2014/main" id="{0B83AC58-898F-4AD0-92AD-9600EB0714A7}"/>
            </a:ext>
          </a:extLst>
        </xdr:cNvPr>
        <xdr:cNvSpPr txBox="1"/>
      </xdr:nvSpPr>
      <xdr:spPr>
        <a:xfrm>
          <a:off x="9324975" y="5715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2971799</xdr:colOff>
      <xdr:row>4</xdr:row>
      <xdr:rowOff>38100</xdr:rowOff>
    </xdr:to>
    <xdr:grpSp>
      <xdr:nvGrpSpPr>
        <xdr:cNvPr id="4" name="Group 8">
          <a:extLst>
            <a:ext uri="{FF2B5EF4-FFF2-40B4-BE49-F238E27FC236}">
              <a16:creationId xmlns:a16="http://schemas.microsoft.com/office/drawing/2014/main" id="{947140C6-FDFF-4981-BEC4-1D14C8B3D53F}"/>
            </a:ext>
          </a:extLst>
        </xdr:cNvPr>
        <xdr:cNvGrpSpPr>
          <a:grpSpLocks/>
        </xdr:cNvGrpSpPr>
      </xdr:nvGrpSpPr>
      <xdr:grpSpPr bwMode="auto">
        <a:xfrm>
          <a:off x="8914210" y="445294"/>
          <a:ext cx="2886074" cy="235744"/>
          <a:chOff x="2381" y="720"/>
          <a:chExt cx="3154" cy="65"/>
        </a:xfrm>
      </xdr:grpSpPr>
      <xdr:pic>
        <xdr:nvPicPr>
          <xdr:cNvPr id="5" name="6 Imagen">
            <a:extLst>
              <a:ext uri="{FF2B5EF4-FFF2-40B4-BE49-F238E27FC236}">
                <a16:creationId xmlns:a16="http://schemas.microsoft.com/office/drawing/2014/main" id="{2F07407D-BC0B-4F6B-9C1B-BB1BB595F45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B4F33A69-4D37-42B9-9368-12CA7F67D6B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2800351</xdr:colOff>
      <xdr:row>4</xdr:row>
      <xdr:rowOff>271</xdr:rowOff>
    </xdr:to>
    <xdr:pic>
      <xdr:nvPicPr>
        <xdr:cNvPr id="7" name="Imagen 6">
          <a:extLst>
            <a:ext uri="{FF2B5EF4-FFF2-40B4-BE49-F238E27FC236}">
              <a16:creationId xmlns:a16="http://schemas.microsoft.com/office/drawing/2014/main" id="{6A1156D8-864E-4945-8DBA-2D7C3B24FB45}"/>
            </a:ext>
          </a:extLst>
        </xdr:cNvPr>
        <xdr:cNvPicPr>
          <a:picLocks noChangeAspect="1"/>
        </xdr:cNvPicPr>
      </xdr:nvPicPr>
      <xdr:blipFill>
        <a:blip xmlns:r="http://schemas.openxmlformats.org/officeDocument/2006/relationships" r:embed="rId4"/>
        <a:stretch>
          <a:fillRect/>
        </a:stretch>
      </xdr:blipFill>
      <xdr:spPr>
        <a:xfrm>
          <a:off x="9505950" y="371475"/>
          <a:ext cx="1533526" cy="271054"/>
        </a:xfrm>
        <a:prstGeom prst="rect">
          <a:avLst/>
        </a:prstGeom>
      </xdr:spPr>
    </xdr:pic>
    <xdr:clientData/>
  </xdr:twoCellAnchor>
  <xdr:oneCellAnchor>
    <xdr:from>
      <xdr:col>5</xdr:col>
      <xdr:colOff>441960</xdr:colOff>
      <xdr:row>9</xdr:row>
      <xdr:rowOff>243840</xdr:rowOff>
    </xdr:from>
    <xdr:ext cx="1539240" cy="1508760"/>
    <xdr:sp macro="" textlink="">
      <xdr:nvSpPr>
        <xdr:cNvPr id="8" name="CuadroTexto 7">
          <a:extLst>
            <a:ext uri="{FF2B5EF4-FFF2-40B4-BE49-F238E27FC236}">
              <a16:creationId xmlns:a16="http://schemas.microsoft.com/office/drawing/2014/main" id="{0E64692D-DBDA-4362-ABEB-006F5BF6F812}"/>
            </a:ext>
          </a:extLst>
        </xdr:cNvPr>
        <xdr:cNvSpPr txBox="1"/>
      </xdr:nvSpPr>
      <xdr:spPr>
        <a:xfrm>
          <a:off x="11786235" y="3425190"/>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31290B81-3269-4859-B552-DE295F497D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id="{74361DEA-DFAF-4396-A650-7ED75E5F3797}"/>
            </a:ext>
          </a:extLst>
        </xdr:cNvPr>
        <xdr:cNvSpPr txBox="1"/>
      </xdr:nvSpPr>
      <xdr:spPr>
        <a:xfrm>
          <a:off x="7734300"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F6680BB3-E237-4B6E-B97A-22C080D9850D}"/>
            </a:ext>
          </a:extLst>
        </xdr:cNvPr>
        <xdr:cNvGrpSpPr>
          <a:grpSpLocks/>
        </xdr:cNvGrpSpPr>
      </xdr:nvGrpSpPr>
      <xdr:grpSpPr bwMode="auto">
        <a:xfrm>
          <a:off x="7077076" y="447675"/>
          <a:ext cx="2886074" cy="66675"/>
          <a:chOff x="2381" y="720"/>
          <a:chExt cx="3154" cy="65"/>
        </a:xfrm>
      </xdr:grpSpPr>
      <xdr:pic>
        <xdr:nvPicPr>
          <xdr:cNvPr id="5" name="6 Imagen">
            <a:extLst>
              <a:ext uri="{FF2B5EF4-FFF2-40B4-BE49-F238E27FC236}">
                <a16:creationId xmlns:a16="http://schemas.microsoft.com/office/drawing/2014/main" id="{71EB3C33-8E72-4A5D-8DEA-1644E2CADE9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C9E94A85-E526-4745-9B87-DB947E73493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2</xdr:row>
      <xdr:rowOff>90079</xdr:rowOff>
    </xdr:to>
    <xdr:pic>
      <xdr:nvPicPr>
        <xdr:cNvPr id="7" name="Imagen 6">
          <a:extLst>
            <a:ext uri="{FF2B5EF4-FFF2-40B4-BE49-F238E27FC236}">
              <a16:creationId xmlns:a16="http://schemas.microsoft.com/office/drawing/2014/main" id="{F973822D-275F-4543-8A71-47C6876830E1}"/>
            </a:ext>
          </a:extLst>
        </xdr:cNvPr>
        <xdr:cNvPicPr>
          <a:picLocks noChangeAspect="1"/>
        </xdr:cNvPicPr>
      </xdr:nvPicPr>
      <xdr:blipFill>
        <a:blip xmlns:r="http://schemas.openxmlformats.org/officeDocument/2006/relationships" r:embed="rId4"/>
        <a:stretch>
          <a:fillRect/>
        </a:stretch>
      </xdr:blipFill>
      <xdr:spPr>
        <a:xfrm>
          <a:off x="7839074" y="342900"/>
          <a:ext cx="1533526" cy="271054"/>
        </a:xfrm>
        <a:prstGeom prst="rect">
          <a:avLst/>
        </a:prstGeom>
      </xdr:spPr>
    </xdr:pic>
    <xdr:clientData/>
  </xdr:twoCellAnchor>
  <xdr:oneCellAnchor>
    <xdr:from>
      <xdr:col>6</xdr:col>
      <xdr:colOff>375284</xdr:colOff>
      <xdr:row>3</xdr:row>
      <xdr:rowOff>200026</xdr:rowOff>
    </xdr:from>
    <xdr:ext cx="3920491" cy="3962400"/>
    <xdr:sp macro="" textlink="">
      <xdr:nvSpPr>
        <xdr:cNvPr id="8" name="CuadroTexto 7">
          <a:extLst>
            <a:ext uri="{FF2B5EF4-FFF2-40B4-BE49-F238E27FC236}">
              <a16:creationId xmlns:a16="http://schemas.microsoft.com/office/drawing/2014/main" id="{118213E6-83A5-4005-906E-C04C7596A750}"/>
            </a:ext>
          </a:extLst>
        </xdr:cNvPr>
        <xdr:cNvSpPr txBox="1"/>
      </xdr:nvSpPr>
      <xdr:spPr>
        <a:xfrm>
          <a:off x="9909809" y="962026"/>
          <a:ext cx="3920491" cy="396240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a:t>
          </a:r>
          <a:r>
            <a:rPr lang="es-CO" sz="1100" u="sng" baseline="0"/>
            <a:t>oportunidades y fortalezas</a:t>
          </a:r>
          <a:r>
            <a:rPr lang="es-CO" sz="1100" baseline="0"/>
            <a:t> se pueden gestionar  a traves de acciónes o proyectos  que se incluyen </a:t>
          </a:r>
          <a:r>
            <a:rPr lang="es-CO" sz="1100" b="1" u="sng" baseline="0"/>
            <a:t>en el plan de accion </a:t>
          </a:r>
          <a:r>
            <a:rPr lang="es-CO" sz="1100" baseline="0"/>
            <a:t>( mejoras), </a:t>
          </a:r>
          <a:r>
            <a:rPr lang="es-CO" sz="1100" b="1" u="sng" baseline="0"/>
            <a:t>si se considera que aportan valor </a:t>
          </a:r>
        </a:p>
        <a:p>
          <a:endParaRPr lang="es-CO" sz="1100" b="1" u="sng" baseline="0"/>
        </a:p>
        <a:p>
          <a:r>
            <a:rPr lang="es-CO" sz="1100" baseline="0">
              <a:solidFill>
                <a:srgbClr val="FF0000"/>
              </a:solidFill>
            </a:rPr>
            <a:t>Las debilidades y amenazas si  a</a:t>
          </a:r>
          <a:r>
            <a:rPr lang="es-CO" sz="1100" u="sng" baseline="0">
              <a:solidFill>
                <a:srgbClr val="FF0000"/>
              </a:solidFill>
            </a:rPr>
            <a:t>fectan los objetivos estrategicos y requieren recursos </a:t>
          </a:r>
          <a:r>
            <a:rPr lang="es-CO" sz="1100" baseline="0">
              <a:solidFill>
                <a:srgbClr val="FF0000"/>
              </a:solidFill>
            </a:rPr>
            <a:t>se documentan en </a:t>
          </a:r>
          <a:r>
            <a:rPr lang="es-CO" sz="1100" b="1" u="sng" baseline="0">
              <a:solidFill>
                <a:srgbClr val="FF0000"/>
              </a:solidFill>
            </a:rPr>
            <a:t>este plan de acción  .</a:t>
          </a:r>
        </a:p>
        <a:p>
          <a:endParaRPr lang="es-CO" sz="1100" baseline="0"/>
        </a:p>
        <a:p>
          <a:r>
            <a:rPr lang="es-CO" sz="1100" baseline="0">
              <a:solidFill>
                <a:schemeClr val="tx1"/>
              </a:solidFill>
            </a:rPr>
            <a:t>Si la </a:t>
          </a:r>
          <a:r>
            <a:rPr lang="es-CO" sz="1100" b="1" u="sng" baseline="0">
              <a:solidFill>
                <a:srgbClr val="FF0000"/>
              </a:solidFill>
            </a:rPr>
            <a:t>debiidad o amenaza </a:t>
          </a:r>
          <a:r>
            <a:rPr lang="es-CO" sz="1100" baseline="0">
              <a:solidFill>
                <a:schemeClr val="tx1"/>
              </a:solidFill>
            </a:rPr>
            <a:t>afecta la parte </a:t>
          </a:r>
          <a:r>
            <a:rPr lang="es-CO" sz="1100" baseline="0">
              <a:solidFill>
                <a:srgbClr val="FF0000"/>
              </a:solidFill>
            </a:rPr>
            <a:t>operativa</a:t>
          </a:r>
          <a:r>
            <a:rPr lang="es-CO" sz="1100" baseline="0">
              <a:solidFill>
                <a:schemeClr val="tx1"/>
              </a:solidFill>
            </a:rPr>
            <a:t> ( errores, demoras, etc)</a:t>
          </a:r>
          <a:r>
            <a:rPr lang="es-CO" sz="1100" baseline="0">
              <a:solidFill>
                <a:srgbClr val="FF0000"/>
              </a:solidFill>
            </a:rPr>
            <a:t> </a:t>
          </a:r>
          <a:r>
            <a:rPr lang="es-CO" sz="1100" b="1" u="sng" baseline="0">
              <a:solidFill>
                <a:schemeClr val="accent6">
                  <a:lumMod val="50000"/>
                </a:schemeClr>
              </a:solidFill>
            </a:rPr>
            <a:t>se llevan como causa  de los riesgos, en el mapa de riesgos respectivo.</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1266128</xdr:colOff>
      <xdr:row>3</xdr:row>
      <xdr:rowOff>0</xdr:rowOff>
    </xdr:to>
    <xdr:pic>
      <xdr:nvPicPr>
        <xdr:cNvPr id="2" name="Imagen 1">
          <a:extLst>
            <a:ext uri="{FF2B5EF4-FFF2-40B4-BE49-F238E27FC236}">
              <a16:creationId xmlns:a16="http://schemas.microsoft.com/office/drawing/2014/main" id="{7AF4E8B7-25BB-4C6F-801A-10714F59FBE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38293" cy="91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EE5B3E38-0035-4C9C-9872-38F71F0C4CA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A08FF937-0FA9-49EC-9A42-22E8A78435C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B65EF3E6-862F-4B15-B566-BA3D67C8F3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2405E8A5-411E-4884-88ED-7A13691BF0F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Documents\ARCHIVOS%20COMPUTADOR%20SANDRA\CALIDAD\PLAN%20DE%20ACCI&#211;N%20Y%20RIESGOS%20PALOQUEMAO\Documentos%20finales\Formato%20Riesgos%20Despachos%20Judiciales%20Certificados%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Análisis de Contexto "/>
      <sheetName val="Estrategias"/>
      <sheetName val="3. Identificación de Riesgos "/>
      <sheetName val="4. Valoración Controles"/>
      <sheetName val="5. Mapa de Riesgo"/>
      <sheetName val="Tabla de Valoración"/>
      <sheetName val="Valoración Probabilidad"/>
      <sheetName val="Valoración del Impacto"/>
      <sheetName val="Seguimiento 1 trimestre"/>
      <sheetName val="Seguimiento 2 trimestre"/>
      <sheetName val="Seguimiento 3 trimestre "/>
      <sheetName val="Seguimiento 4 trimestre"/>
      <sheetName val="Seguimiento 1 trimestre (2)"/>
    </sheetNames>
    <sheetDataSet>
      <sheetData sheetId="0"/>
      <sheetData sheetId="1"/>
      <sheetData sheetId="2"/>
      <sheetData sheetId="3"/>
      <sheetData sheetId="4"/>
      <sheetData sheetId="5"/>
      <sheetData sheetId="6">
        <row r="2">
          <cell r="J2" t="str">
            <v>Fuerte (siempre se ejecuta)</v>
          </cell>
          <cell r="K2" t="str">
            <v>Moderado (algunas veces)</v>
          </cell>
          <cell r="L2" t="str">
            <v>Débil (no se ejecuta)</v>
          </cell>
        </row>
        <row r="3">
          <cell r="I3" t="str">
            <v>Fuerte</v>
          </cell>
          <cell r="J3" t="str">
            <v>Fuerte</v>
          </cell>
          <cell r="K3" t="str">
            <v>Moderado</v>
          </cell>
          <cell r="L3" t="str">
            <v>Débil</v>
          </cell>
        </row>
        <row r="4">
          <cell r="I4" t="str">
            <v>Moderado</v>
          </cell>
          <cell r="J4" t="str">
            <v>Moderado</v>
          </cell>
          <cell r="K4" t="str">
            <v>Moderado</v>
          </cell>
          <cell r="L4" t="str">
            <v>Débil</v>
          </cell>
        </row>
        <row r="5">
          <cell r="I5" t="str">
            <v>Débil</v>
          </cell>
          <cell r="J5" t="str">
            <v>Débil</v>
          </cell>
          <cell r="K5" t="str">
            <v>Débil</v>
          </cell>
          <cell r="L5" t="str">
            <v>Débil</v>
          </cell>
        </row>
      </sheetData>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Users\Usuario\Desktop\Nueva%20Metodologia%20Riesgos\Caja%20de%20Herramientas%20Guia%20DAPF\1.%20Matriz_mapa_riesgo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0000000}">
  <cacheSource type="worksheet">
    <worksheetSource name="Tabla1" r:id="rId2"/>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37:E249"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formats count="5">
    <format dxfId="3325">
      <pivotArea field="1" type="button" dataOnly="0" labelOnly="1" outline="0" axis="axisRow" fieldPosition="1"/>
    </format>
    <format dxfId="3324">
      <pivotArea dataOnly="0" labelOnly="1" outline="0" fieldPosition="0">
        <references count="1">
          <reference field="0" count="1">
            <x v="0"/>
          </reference>
        </references>
      </pivotArea>
    </format>
    <format dxfId="3323">
      <pivotArea dataOnly="0" labelOnly="1" outline="0" fieldPosition="0">
        <references count="1">
          <reference field="0" count="1">
            <x v="1"/>
          </reference>
        </references>
      </pivotArea>
    </format>
    <format dxfId="3322">
      <pivotArea dataOnly="0" labelOnly="1" outline="0" fieldPosition="0">
        <references count="2">
          <reference field="0" count="1" selected="0">
            <x v="0"/>
          </reference>
          <reference field="1" count="5">
            <x v="0"/>
            <x v="6"/>
            <x v="7"/>
            <x v="8"/>
            <x v="9"/>
          </reference>
        </references>
      </pivotArea>
    </format>
    <format dxfId="3321">
      <pivotArea dataOnly="0" labelOnly="1" outline="0" fieldPosition="0">
        <references count="2">
          <reference field="0" count="1" selected="0">
            <x v="1"/>
          </reference>
          <reference field="1" count="5">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a13" displayName="Tabla13" ref="B237:C247" totalsRowShown="0" headerRowDxfId="3320" dataDxfId="3319">
  <autoFilter ref="B237:C247" xr:uid="{00000000-0009-0000-0100-000002000000}"/>
  <tableColumns count="2">
    <tableColumn id="1" xr3:uid="{00000000-0010-0000-0000-000001000000}" name="Criterios" dataDxfId="3318"/>
    <tableColumn id="2" xr3:uid="{00000000-0010-0000-0000-000002000000}" name="Subcriterios" dataDxfId="3317"/>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249977111117893"/>
  </sheetPr>
  <dimension ref="A1:I18"/>
  <sheetViews>
    <sheetView showGridLines="0" topLeftCell="A11" workbookViewId="0">
      <selection activeCell="C6" sqref="C6"/>
    </sheetView>
  </sheetViews>
  <sheetFormatPr baseColWidth="10" defaultColWidth="11.3984375" defaultRowHeight="14.25" x14ac:dyDescent="0.45"/>
  <cols>
    <col min="1" max="1" width="28.1328125" customWidth="1"/>
    <col min="2" max="2" width="18" customWidth="1"/>
    <col min="3" max="3" width="14.1328125" style="86" customWidth="1"/>
    <col min="4" max="8" width="12.3984375" customWidth="1"/>
  </cols>
  <sheetData>
    <row r="1" spans="1:9" ht="42" customHeight="1" x14ac:dyDescent="0.65">
      <c r="A1" s="266" t="s">
        <v>187</v>
      </c>
      <c r="B1" s="266"/>
      <c r="C1" s="266"/>
      <c r="D1" s="266"/>
      <c r="E1" s="266"/>
      <c r="F1" s="266"/>
    </row>
    <row r="5" spans="1:9" x14ac:dyDescent="0.45">
      <c r="D5" s="95"/>
      <c r="E5" s="95"/>
      <c r="F5" s="95"/>
      <c r="G5" s="95"/>
      <c r="H5" s="95"/>
    </row>
    <row r="6" spans="1:9" x14ac:dyDescent="0.45">
      <c r="D6" s="95"/>
      <c r="E6" s="95"/>
      <c r="F6" s="95"/>
      <c r="G6" s="95"/>
      <c r="H6" s="95"/>
    </row>
    <row r="7" spans="1:9" ht="33.4" x14ac:dyDescent="1">
      <c r="A7" s="267" t="s">
        <v>228</v>
      </c>
      <c r="B7" s="267"/>
      <c r="C7" s="267"/>
      <c r="D7" s="267"/>
      <c r="E7" s="267"/>
      <c r="F7" s="267"/>
      <c r="G7" s="267"/>
      <c r="H7" s="267"/>
      <c r="I7" s="267"/>
    </row>
    <row r="9" spans="1:9" s="87" customFormat="1" ht="81.75" customHeight="1" x14ac:dyDescent="0.35">
      <c r="A9" s="88" t="s">
        <v>229</v>
      </c>
      <c r="B9" s="268" t="s">
        <v>186</v>
      </c>
      <c r="C9" s="268"/>
      <c r="D9" s="268"/>
      <c r="E9" s="268"/>
      <c r="F9" s="268"/>
      <c r="G9" s="268"/>
      <c r="H9" s="268"/>
      <c r="I9" s="268"/>
    </row>
    <row r="10" spans="1:9" s="87" customFormat="1" ht="16.7" customHeight="1" x14ac:dyDescent="0.35">
      <c r="A10" s="93"/>
      <c r="B10" s="94"/>
      <c r="C10" s="94"/>
      <c r="D10" s="93"/>
      <c r="E10" s="92"/>
    </row>
    <row r="11" spans="1:9" s="87" customFormat="1" ht="84" customHeight="1" x14ac:dyDescent="0.35">
      <c r="A11" s="88" t="s">
        <v>185</v>
      </c>
      <c r="B11" s="89" t="s">
        <v>184</v>
      </c>
      <c r="C11" s="265" t="s">
        <v>183</v>
      </c>
      <c r="D11" s="265"/>
      <c r="E11" s="265"/>
      <c r="F11" s="265"/>
      <c r="G11" s="265"/>
      <c r="H11" s="265"/>
      <c r="I11" s="265"/>
    </row>
    <row r="12" spans="1:9" ht="32.25" customHeight="1" x14ac:dyDescent="0.45">
      <c r="A12" s="91"/>
    </row>
    <row r="13" spans="1:9" ht="32.25" customHeight="1" x14ac:dyDescent="0.45">
      <c r="A13" s="90" t="s">
        <v>186</v>
      </c>
      <c r="B13" s="265"/>
      <c r="C13" s="265"/>
      <c r="D13" s="265"/>
      <c r="E13" s="265"/>
      <c r="F13" s="265"/>
      <c r="G13" s="265"/>
      <c r="H13" s="265"/>
      <c r="I13" s="265"/>
    </row>
    <row r="14" spans="1:9" s="87" customFormat="1" ht="69" customHeight="1" x14ac:dyDescent="0.35">
      <c r="A14" s="90" t="s">
        <v>182</v>
      </c>
      <c r="B14" s="265"/>
      <c r="C14" s="265"/>
      <c r="D14" s="265"/>
      <c r="E14" s="265"/>
      <c r="F14" s="265"/>
      <c r="G14" s="265"/>
      <c r="H14" s="265"/>
      <c r="I14" s="265"/>
    </row>
    <row r="15" spans="1:9" s="87" customFormat="1" ht="54" customHeight="1" x14ac:dyDescent="0.35">
      <c r="A15" s="90" t="s">
        <v>181</v>
      </c>
      <c r="B15" s="265"/>
      <c r="C15" s="265"/>
      <c r="D15" s="265"/>
      <c r="E15" s="265"/>
      <c r="F15" s="265"/>
      <c r="G15" s="265"/>
      <c r="H15" s="265"/>
      <c r="I15" s="265"/>
    </row>
    <row r="16" spans="1:9" s="87" customFormat="1" ht="54" customHeight="1" x14ac:dyDescent="0.35">
      <c r="A16" s="88" t="s">
        <v>180</v>
      </c>
      <c r="B16" s="265" t="s">
        <v>179</v>
      </c>
      <c r="C16" s="265"/>
      <c r="D16" s="265"/>
      <c r="E16" s="265"/>
      <c r="F16" s="265"/>
      <c r="G16" s="265"/>
      <c r="H16" s="265"/>
      <c r="I16" s="265"/>
    </row>
    <row r="18" spans="1:9" s="87" customFormat="1" ht="54.75" customHeight="1" x14ac:dyDescent="0.35">
      <c r="A18" s="88" t="s">
        <v>178</v>
      </c>
      <c r="B18" s="264" t="s">
        <v>430</v>
      </c>
      <c r="C18" s="264"/>
      <c r="D18" s="264"/>
      <c r="E18" s="264"/>
      <c r="F18" s="264"/>
      <c r="G18" s="264"/>
      <c r="H18" s="264"/>
      <c r="I18" s="264"/>
    </row>
  </sheetData>
  <mergeCells count="9">
    <mergeCell ref="B18:I18"/>
    <mergeCell ref="B13:I13"/>
    <mergeCell ref="B15:I15"/>
    <mergeCell ref="B16:I16"/>
    <mergeCell ref="A1:F1"/>
    <mergeCell ref="A7:I7"/>
    <mergeCell ref="B9:I9"/>
    <mergeCell ref="C11:I11"/>
    <mergeCell ref="B14:I14"/>
  </mergeCells>
  <dataValidations count="2">
    <dataValidation allowBlank="1" showInputMessage="1" showErrorMessage="1" prompt="Proponer y escribir en una frase la estrategia para gestionar la debilidad, la oportunidad, la amenaza o la fortaleza.Usar verbo de acción en infinitivo._x000a_" sqref="G1" xr:uid="{00000000-0002-0000-0000-000000000000}"/>
    <dataValidation type="list" allowBlank="1" showInputMessage="1" showErrorMessage="1" sqref="B11" xr:uid="{00000000-0002-0000-0000-000001000000}">
      <formula1>"Estrategicos, Misionales, Apoyo, Evaluacion y Mejora"</formula1>
    </dataValidation>
  </dataValidations>
  <pageMargins left="0.7" right="0.7" top="0.75" bottom="0.75" header="0.3" footer="0.3"/>
  <pageSetup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Z61"/>
  <sheetViews>
    <sheetView topLeftCell="J4" workbookViewId="0">
      <selection activeCell="Q15" sqref="Q15"/>
    </sheetView>
  </sheetViews>
  <sheetFormatPr baseColWidth="10" defaultRowHeight="14.25" x14ac:dyDescent="0.45"/>
  <cols>
    <col min="2" max="2" width="25.59765625" customWidth="1"/>
    <col min="6" max="6" width="27.3984375" customWidth="1"/>
    <col min="7" max="7" width="24.73046875" style="152" customWidth="1"/>
    <col min="8" max="8" width="11.3984375" style="152"/>
    <col min="9" max="9" width="18.265625" style="152" customWidth="1"/>
    <col min="10" max="12" width="11.3984375" style="152"/>
    <col min="17" max="17" width="21.59765625" customWidth="1"/>
    <col min="18" max="18" width="17.59765625" bestFit="1" customWidth="1"/>
    <col min="19" max="19" width="23.86328125" bestFit="1" customWidth="1"/>
    <col min="21" max="21" width="15.59765625" bestFit="1" customWidth="1"/>
    <col min="22" max="22" width="25.265625" bestFit="1" customWidth="1"/>
    <col min="24" max="24" width="21" bestFit="1" customWidth="1"/>
  </cols>
  <sheetData>
    <row r="1" spans="2:26" x14ac:dyDescent="0.45">
      <c r="G1" s="152" t="s">
        <v>23</v>
      </c>
      <c r="H1" s="152" t="s">
        <v>15</v>
      </c>
    </row>
    <row r="4" spans="2:26" x14ac:dyDescent="0.45">
      <c r="B4" t="s">
        <v>231</v>
      </c>
      <c r="C4" t="s">
        <v>166</v>
      </c>
      <c r="F4" t="s">
        <v>52</v>
      </c>
      <c r="G4" s="151" t="s">
        <v>256</v>
      </c>
      <c r="H4" s="151">
        <v>0.2</v>
      </c>
      <c r="I4" s="151"/>
      <c r="K4" s="151"/>
      <c r="Q4" t="s">
        <v>257</v>
      </c>
      <c r="R4" s="151">
        <v>0.5</v>
      </c>
      <c r="S4" s="152" t="s">
        <v>111</v>
      </c>
      <c r="T4" s="151">
        <v>0.3</v>
      </c>
      <c r="U4" s="152" t="s">
        <v>124</v>
      </c>
      <c r="V4" s="151">
        <v>0.4</v>
      </c>
      <c r="W4" s="152" t="s">
        <v>127</v>
      </c>
    </row>
    <row r="5" spans="2:26" x14ac:dyDescent="0.45">
      <c r="B5" t="s">
        <v>232</v>
      </c>
      <c r="C5" t="s">
        <v>166</v>
      </c>
      <c r="F5" t="s">
        <v>53</v>
      </c>
      <c r="G5" s="151" t="s">
        <v>256</v>
      </c>
      <c r="H5" s="151">
        <v>0.2</v>
      </c>
      <c r="I5" s="151"/>
      <c r="K5" s="151"/>
      <c r="Q5" t="s">
        <v>258</v>
      </c>
      <c r="R5" s="151">
        <v>0.45</v>
      </c>
      <c r="S5" s="152" t="s">
        <v>111</v>
      </c>
      <c r="T5" s="151">
        <v>0.36</v>
      </c>
      <c r="U5" s="152" t="s">
        <v>124</v>
      </c>
      <c r="V5" s="151">
        <v>0.4</v>
      </c>
      <c r="W5" s="152" t="s">
        <v>127</v>
      </c>
    </row>
    <row r="6" spans="2:26" x14ac:dyDescent="0.45">
      <c r="B6" t="s">
        <v>233</v>
      </c>
      <c r="C6" t="s">
        <v>127</v>
      </c>
      <c r="F6" t="s">
        <v>54</v>
      </c>
      <c r="G6" s="151" t="s">
        <v>113</v>
      </c>
      <c r="H6" s="151">
        <v>0.6</v>
      </c>
      <c r="I6" s="151" t="s">
        <v>289</v>
      </c>
      <c r="K6" s="151"/>
      <c r="Q6" t="s">
        <v>259</v>
      </c>
      <c r="R6" s="151">
        <v>0.4</v>
      </c>
      <c r="S6" s="152" t="s">
        <v>111</v>
      </c>
      <c r="T6" s="151">
        <v>0.36</v>
      </c>
      <c r="U6" s="152" t="s">
        <v>124</v>
      </c>
      <c r="V6" s="151">
        <v>0.4</v>
      </c>
      <c r="W6" s="152" t="s">
        <v>127</v>
      </c>
    </row>
    <row r="7" spans="2:26" x14ac:dyDescent="0.45">
      <c r="B7" t="s">
        <v>234</v>
      </c>
      <c r="C7" t="s">
        <v>230</v>
      </c>
      <c r="G7" s="151"/>
      <c r="I7" s="151"/>
      <c r="K7" s="151"/>
      <c r="Q7" t="s">
        <v>260</v>
      </c>
      <c r="R7" s="151">
        <v>0.35</v>
      </c>
      <c r="S7" s="152" t="s">
        <v>113</v>
      </c>
      <c r="T7" s="151">
        <v>0.42</v>
      </c>
      <c r="U7" s="152" t="s">
        <v>124</v>
      </c>
      <c r="V7" s="151">
        <v>0.4</v>
      </c>
      <c r="W7" s="152" t="s">
        <v>127</v>
      </c>
    </row>
    <row r="8" spans="2:26" x14ac:dyDescent="0.45">
      <c r="B8" t="s">
        <v>235</v>
      </c>
      <c r="C8" t="s">
        <v>161</v>
      </c>
      <c r="G8" s="151"/>
      <c r="I8" s="151"/>
      <c r="K8" s="151"/>
      <c r="Q8" t="s">
        <v>261</v>
      </c>
      <c r="R8" s="151">
        <v>0.35</v>
      </c>
      <c r="S8" s="152" t="s">
        <v>113</v>
      </c>
      <c r="T8" s="151">
        <v>0.6</v>
      </c>
      <c r="U8" s="152" t="s">
        <v>124</v>
      </c>
      <c r="V8" s="151">
        <v>0.26</v>
      </c>
      <c r="W8" s="152" t="s">
        <v>127</v>
      </c>
    </row>
    <row r="9" spans="2:26" x14ac:dyDescent="0.45">
      <c r="B9" t="s">
        <v>237</v>
      </c>
      <c r="C9" t="s">
        <v>166</v>
      </c>
      <c r="G9" s="151"/>
      <c r="I9" s="151"/>
      <c r="K9" s="151"/>
      <c r="Q9" t="s">
        <v>262</v>
      </c>
      <c r="R9" s="151">
        <v>0.3</v>
      </c>
      <c r="S9" s="152" t="s">
        <v>113</v>
      </c>
      <c r="T9" s="151">
        <v>0.6</v>
      </c>
      <c r="U9" s="152" t="s">
        <v>124</v>
      </c>
      <c r="V9" s="151">
        <v>0.3</v>
      </c>
      <c r="W9" s="152" t="s">
        <v>127</v>
      </c>
    </row>
    <row r="10" spans="2:26" x14ac:dyDescent="0.45">
      <c r="B10" t="s">
        <v>238</v>
      </c>
      <c r="C10" t="s">
        <v>127</v>
      </c>
    </row>
    <row r="11" spans="2:26" x14ac:dyDescent="0.45">
      <c r="B11" t="s">
        <v>239</v>
      </c>
      <c r="C11" t="s">
        <v>127</v>
      </c>
      <c r="F11" t="s">
        <v>231</v>
      </c>
      <c r="G11" s="152" t="s">
        <v>110</v>
      </c>
      <c r="H11" s="151">
        <v>0.1</v>
      </c>
      <c r="I11" s="152" t="s">
        <v>256</v>
      </c>
      <c r="J11" s="151">
        <v>0.2</v>
      </c>
      <c r="K11" s="152" t="s">
        <v>166</v>
      </c>
    </row>
    <row r="12" spans="2:26" x14ac:dyDescent="0.45">
      <c r="B12" t="s">
        <v>240</v>
      </c>
      <c r="C12" t="s">
        <v>230</v>
      </c>
      <c r="F12" t="s">
        <v>232</v>
      </c>
      <c r="G12" s="152" t="s">
        <v>110</v>
      </c>
      <c r="H12" s="151">
        <v>0.1</v>
      </c>
      <c r="I12" s="152" t="s">
        <v>124</v>
      </c>
      <c r="J12" s="151">
        <v>0.4</v>
      </c>
      <c r="K12" s="152" t="s">
        <v>166</v>
      </c>
      <c r="Q12" t="s">
        <v>14</v>
      </c>
      <c r="R12" t="s">
        <v>290</v>
      </c>
      <c r="S12" s="152" t="s">
        <v>18</v>
      </c>
      <c r="T12" t="s">
        <v>31</v>
      </c>
      <c r="U12" s="152" t="s">
        <v>32</v>
      </c>
      <c r="V12" t="s">
        <v>291</v>
      </c>
      <c r="W12" s="152" t="s">
        <v>15</v>
      </c>
      <c r="X12" t="s">
        <v>23</v>
      </c>
      <c r="Y12" s="152" t="s">
        <v>15</v>
      </c>
      <c r="Z12" t="s">
        <v>292</v>
      </c>
    </row>
    <row r="13" spans="2:26" x14ac:dyDescent="0.45">
      <c r="B13" t="s">
        <v>241</v>
      </c>
      <c r="C13" t="s">
        <v>161</v>
      </c>
      <c r="F13" t="s">
        <v>233</v>
      </c>
      <c r="G13" s="152" t="s">
        <v>110</v>
      </c>
      <c r="H13" s="151">
        <v>0.1</v>
      </c>
      <c r="I13" s="152" t="s">
        <v>127</v>
      </c>
      <c r="J13" s="151">
        <v>0.6</v>
      </c>
      <c r="K13" s="152" t="s">
        <v>127</v>
      </c>
      <c r="Q13" t="s">
        <v>110</v>
      </c>
      <c r="R13" t="s">
        <v>256</v>
      </c>
      <c r="S13" t="s">
        <v>166</v>
      </c>
      <c r="T13" t="s">
        <v>52</v>
      </c>
      <c r="U13" t="s">
        <v>56</v>
      </c>
      <c r="V13" t="s">
        <v>110</v>
      </c>
      <c r="W13" s="150">
        <v>0.1</v>
      </c>
      <c r="X13" t="s">
        <v>256</v>
      </c>
      <c r="Y13" s="150">
        <v>0.2</v>
      </c>
      <c r="Z13" t="s">
        <v>166</v>
      </c>
    </row>
    <row r="14" spans="2:26" x14ac:dyDescent="0.45">
      <c r="B14" t="s">
        <v>242</v>
      </c>
      <c r="C14" t="s">
        <v>127</v>
      </c>
      <c r="F14" t="s">
        <v>234</v>
      </c>
      <c r="G14" s="152" t="s">
        <v>110</v>
      </c>
      <c r="H14" s="151">
        <v>0.1</v>
      </c>
      <c r="I14" s="152" t="s">
        <v>130</v>
      </c>
      <c r="J14" s="151">
        <v>0.8</v>
      </c>
      <c r="K14" s="152" t="s">
        <v>163</v>
      </c>
      <c r="Q14" t="s">
        <v>110</v>
      </c>
      <c r="R14" t="s">
        <v>124</v>
      </c>
      <c r="S14" t="s">
        <v>166</v>
      </c>
      <c r="T14" t="s">
        <v>52</v>
      </c>
      <c r="U14" t="s">
        <v>56</v>
      </c>
      <c r="V14" t="s">
        <v>110</v>
      </c>
      <c r="W14" s="150">
        <v>0.1</v>
      </c>
      <c r="X14" t="s">
        <v>124</v>
      </c>
      <c r="Y14" s="150">
        <v>0.4</v>
      </c>
      <c r="Z14" t="s">
        <v>166</v>
      </c>
    </row>
    <row r="15" spans="2:26" x14ac:dyDescent="0.45">
      <c r="B15" t="s">
        <v>236</v>
      </c>
      <c r="C15" t="s">
        <v>127</v>
      </c>
      <c r="F15" t="s">
        <v>235</v>
      </c>
      <c r="G15" s="152" t="s">
        <v>110</v>
      </c>
      <c r="H15" s="151">
        <v>0.1</v>
      </c>
      <c r="I15" s="152" t="s">
        <v>132</v>
      </c>
      <c r="J15" s="151">
        <v>1</v>
      </c>
      <c r="K15" s="152" t="s">
        <v>161</v>
      </c>
      <c r="Q15" t="s">
        <v>110</v>
      </c>
      <c r="R15" t="s">
        <v>127</v>
      </c>
      <c r="S15" t="s">
        <v>127</v>
      </c>
      <c r="T15" t="s">
        <v>52</v>
      </c>
      <c r="U15" t="s">
        <v>56</v>
      </c>
      <c r="V15" t="s">
        <v>110</v>
      </c>
      <c r="W15" s="150">
        <v>0.1</v>
      </c>
      <c r="X15" t="s">
        <v>127</v>
      </c>
      <c r="Y15" s="150">
        <v>0.6</v>
      </c>
      <c r="Z15" t="s">
        <v>127</v>
      </c>
    </row>
    <row r="16" spans="2:26" x14ac:dyDescent="0.45">
      <c r="B16" t="s">
        <v>252</v>
      </c>
      <c r="C16" t="s">
        <v>127</v>
      </c>
      <c r="F16" t="s">
        <v>237</v>
      </c>
      <c r="G16" s="152" t="s">
        <v>110</v>
      </c>
      <c r="H16" s="151">
        <v>0.2</v>
      </c>
      <c r="I16" s="152" t="s">
        <v>256</v>
      </c>
      <c r="J16" s="151">
        <v>0.2</v>
      </c>
      <c r="K16" s="152" t="s">
        <v>166</v>
      </c>
      <c r="T16" t="s">
        <v>52</v>
      </c>
      <c r="U16" t="s">
        <v>56</v>
      </c>
    </row>
    <row r="17" spans="2:21" x14ac:dyDescent="0.45">
      <c r="B17" t="s">
        <v>243</v>
      </c>
      <c r="C17" t="s">
        <v>230</v>
      </c>
      <c r="F17" t="s">
        <v>238</v>
      </c>
      <c r="G17" s="152" t="s">
        <v>110</v>
      </c>
      <c r="H17" s="151">
        <v>0.2</v>
      </c>
      <c r="I17" s="152" t="s">
        <v>124</v>
      </c>
      <c r="J17" s="151">
        <v>0.4</v>
      </c>
      <c r="K17" s="152" t="s">
        <v>166</v>
      </c>
      <c r="R17" s="151">
        <v>0.5</v>
      </c>
      <c r="S17" s="150">
        <v>0.5</v>
      </c>
      <c r="T17" t="s">
        <v>52</v>
      </c>
      <c r="U17" t="s">
        <v>56</v>
      </c>
    </row>
    <row r="18" spans="2:21" x14ac:dyDescent="0.45">
      <c r="B18" t="s">
        <v>244</v>
      </c>
      <c r="C18" t="s">
        <v>161</v>
      </c>
      <c r="F18" t="s">
        <v>239</v>
      </c>
      <c r="G18" s="152" t="s">
        <v>110</v>
      </c>
      <c r="H18" s="151">
        <v>0.2</v>
      </c>
      <c r="I18" s="152" t="s">
        <v>127</v>
      </c>
      <c r="J18" s="151">
        <v>0.6</v>
      </c>
      <c r="K18" s="152" t="s">
        <v>127</v>
      </c>
      <c r="R18" s="151">
        <v>0.45</v>
      </c>
      <c r="S18" s="150">
        <v>0.35</v>
      </c>
      <c r="T18" t="s">
        <v>52</v>
      </c>
      <c r="U18" t="s">
        <v>56</v>
      </c>
    </row>
    <row r="19" spans="2:21" x14ac:dyDescent="0.45">
      <c r="B19" t="s">
        <v>245</v>
      </c>
      <c r="C19" t="s">
        <v>127</v>
      </c>
      <c r="F19" t="s">
        <v>240</v>
      </c>
      <c r="G19" s="152" t="s">
        <v>110</v>
      </c>
      <c r="H19" s="151">
        <v>0.2</v>
      </c>
      <c r="I19" s="152" t="s">
        <v>130</v>
      </c>
      <c r="J19" s="151">
        <v>0.8</v>
      </c>
      <c r="K19" s="152" t="s">
        <v>163</v>
      </c>
      <c r="R19" s="151">
        <v>0.4</v>
      </c>
      <c r="T19" t="s">
        <v>52</v>
      </c>
      <c r="U19" t="s">
        <v>56</v>
      </c>
    </row>
    <row r="20" spans="2:21" x14ac:dyDescent="0.45">
      <c r="B20" t="s">
        <v>246</v>
      </c>
      <c r="C20" t="s">
        <v>127</v>
      </c>
      <c r="F20" t="s">
        <v>241</v>
      </c>
      <c r="G20" s="152" t="s">
        <v>110</v>
      </c>
      <c r="H20" s="151">
        <v>0.2</v>
      </c>
      <c r="I20" s="152" t="s">
        <v>132</v>
      </c>
      <c r="J20" s="151">
        <v>1</v>
      </c>
      <c r="K20" s="152" t="s">
        <v>161</v>
      </c>
      <c r="R20" s="151">
        <v>0.35</v>
      </c>
      <c r="T20" t="s">
        <v>52</v>
      </c>
      <c r="U20" t="s">
        <v>56</v>
      </c>
    </row>
    <row r="21" spans="2:21" x14ac:dyDescent="0.45">
      <c r="B21" t="s">
        <v>247</v>
      </c>
      <c r="C21" t="s">
        <v>230</v>
      </c>
      <c r="F21" t="s">
        <v>242</v>
      </c>
      <c r="G21" s="152" t="s">
        <v>111</v>
      </c>
      <c r="H21" s="151">
        <v>0.3</v>
      </c>
      <c r="I21" s="152" t="s">
        <v>256</v>
      </c>
      <c r="J21" s="151">
        <v>0.2</v>
      </c>
      <c r="K21" s="152" t="s">
        <v>166</v>
      </c>
      <c r="R21" s="151">
        <v>0.35</v>
      </c>
      <c r="T21" t="s">
        <v>52</v>
      </c>
      <c r="U21" t="s">
        <v>56</v>
      </c>
    </row>
    <row r="22" spans="2:21" x14ac:dyDescent="0.45">
      <c r="B22" t="s">
        <v>248</v>
      </c>
      <c r="C22" t="s">
        <v>230</v>
      </c>
      <c r="F22" t="s">
        <v>236</v>
      </c>
      <c r="G22" s="152" t="s">
        <v>111</v>
      </c>
      <c r="H22" s="151">
        <v>0.3</v>
      </c>
      <c r="I22" s="152" t="s">
        <v>124</v>
      </c>
      <c r="J22" s="151">
        <v>0.4</v>
      </c>
      <c r="K22" s="152" t="s">
        <v>127</v>
      </c>
      <c r="R22" s="151">
        <v>0.3</v>
      </c>
      <c r="T22" t="s">
        <v>52</v>
      </c>
      <c r="U22" t="s">
        <v>56</v>
      </c>
    </row>
    <row r="23" spans="2:21" x14ac:dyDescent="0.45">
      <c r="B23" t="s">
        <v>249</v>
      </c>
      <c r="C23" t="s">
        <v>161</v>
      </c>
      <c r="F23" t="s">
        <v>252</v>
      </c>
      <c r="G23" s="152" t="s">
        <v>111</v>
      </c>
      <c r="H23" s="151">
        <v>0.3</v>
      </c>
      <c r="I23" s="152" t="s">
        <v>127</v>
      </c>
      <c r="J23" s="151">
        <v>0.6</v>
      </c>
      <c r="K23" s="152" t="s">
        <v>127</v>
      </c>
      <c r="T23" t="s">
        <v>52</v>
      </c>
      <c r="U23" t="s">
        <v>56</v>
      </c>
    </row>
    <row r="24" spans="2:21" x14ac:dyDescent="0.45">
      <c r="B24" t="s">
        <v>297</v>
      </c>
      <c r="C24" t="s">
        <v>230</v>
      </c>
      <c r="F24" t="s">
        <v>243</v>
      </c>
      <c r="G24" s="152" t="s">
        <v>111</v>
      </c>
      <c r="H24" s="151">
        <v>0.3</v>
      </c>
      <c r="I24" s="152" t="s">
        <v>130</v>
      </c>
      <c r="J24" s="151">
        <v>0.8</v>
      </c>
      <c r="K24" s="152" t="s">
        <v>163</v>
      </c>
      <c r="T24" t="s">
        <v>52</v>
      </c>
      <c r="U24" t="s">
        <v>56</v>
      </c>
    </row>
    <row r="25" spans="2:21" x14ac:dyDescent="0.45">
      <c r="B25" t="s">
        <v>298</v>
      </c>
      <c r="C25" t="s">
        <v>230</v>
      </c>
      <c r="F25" t="s">
        <v>244</v>
      </c>
      <c r="G25" s="152" t="s">
        <v>111</v>
      </c>
      <c r="H25" s="151">
        <v>0.3</v>
      </c>
      <c r="I25" s="152" t="s">
        <v>132</v>
      </c>
      <c r="J25" s="151">
        <v>1</v>
      </c>
      <c r="K25" s="152" t="s">
        <v>161</v>
      </c>
    </row>
    <row r="26" spans="2:21" x14ac:dyDescent="0.45">
      <c r="B26" t="s">
        <v>299</v>
      </c>
      <c r="C26" t="s">
        <v>230</v>
      </c>
      <c r="F26" t="s">
        <v>245</v>
      </c>
      <c r="G26" s="152" t="s">
        <v>111</v>
      </c>
      <c r="H26" s="151">
        <v>0.4</v>
      </c>
      <c r="I26" s="152" t="s">
        <v>256</v>
      </c>
      <c r="J26" s="151">
        <v>0.2</v>
      </c>
      <c r="K26" s="152" t="s">
        <v>166</v>
      </c>
    </row>
    <row r="27" spans="2:21" x14ac:dyDescent="0.45">
      <c r="B27" t="s">
        <v>300</v>
      </c>
      <c r="C27" t="s">
        <v>230</v>
      </c>
      <c r="F27" t="s">
        <v>246</v>
      </c>
      <c r="G27" s="152" t="s">
        <v>111</v>
      </c>
      <c r="H27" s="151">
        <v>0.4</v>
      </c>
      <c r="I27" s="152" t="s">
        <v>124</v>
      </c>
      <c r="J27" s="151">
        <v>0.4</v>
      </c>
      <c r="K27" s="152" t="s">
        <v>127</v>
      </c>
    </row>
    <row r="28" spans="2:21" x14ac:dyDescent="0.45">
      <c r="B28" t="s">
        <v>301</v>
      </c>
      <c r="C28" t="s">
        <v>161</v>
      </c>
      <c r="F28" t="s">
        <v>247</v>
      </c>
      <c r="G28" s="152" t="s">
        <v>111</v>
      </c>
      <c r="H28" s="151">
        <v>0.4</v>
      </c>
      <c r="I28" s="152" t="s">
        <v>127</v>
      </c>
      <c r="J28" s="151">
        <v>0.6</v>
      </c>
      <c r="K28" s="152" t="s">
        <v>127</v>
      </c>
    </row>
    <row r="29" spans="2:21" x14ac:dyDescent="0.45">
      <c r="F29" t="s">
        <v>248</v>
      </c>
      <c r="G29" s="152" t="s">
        <v>111</v>
      </c>
      <c r="H29" s="151">
        <v>0.4</v>
      </c>
      <c r="I29" s="152" t="s">
        <v>130</v>
      </c>
      <c r="J29" s="151">
        <v>0.8</v>
      </c>
      <c r="K29" s="152" t="s">
        <v>163</v>
      </c>
    </row>
    <row r="30" spans="2:21" x14ac:dyDescent="0.45">
      <c r="F30" t="s">
        <v>249</v>
      </c>
      <c r="G30" s="152" t="s">
        <v>111</v>
      </c>
      <c r="H30" s="151">
        <v>0.4</v>
      </c>
      <c r="I30" s="152" t="s">
        <v>132</v>
      </c>
      <c r="J30" s="151">
        <v>1</v>
      </c>
      <c r="K30" s="152" t="s">
        <v>161</v>
      </c>
    </row>
    <row r="31" spans="2:21" x14ac:dyDescent="0.45">
      <c r="F31" t="s">
        <v>250</v>
      </c>
      <c r="G31" s="152" t="s">
        <v>113</v>
      </c>
      <c r="H31" s="151">
        <v>0.5</v>
      </c>
      <c r="I31" s="152" t="s">
        <v>256</v>
      </c>
      <c r="J31" s="151">
        <v>0.2</v>
      </c>
      <c r="K31" s="152" t="s">
        <v>127</v>
      </c>
    </row>
    <row r="32" spans="2:21" x14ac:dyDescent="0.45">
      <c r="F32" t="s">
        <v>251</v>
      </c>
      <c r="G32" s="152" t="s">
        <v>113</v>
      </c>
      <c r="H32" s="151">
        <v>0.5</v>
      </c>
      <c r="I32" s="152" t="s">
        <v>124</v>
      </c>
      <c r="J32" s="151">
        <v>0.4</v>
      </c>
      <c r="K32" s="152" t="s">
        <v>127</v>
      </c>
    </row>
    <row r="33" spans="6:11" x14ac:dyDescent="0.45">
      <c r="F33" t="s">
        <v>253</v>
      </c>
      <c r="G33" s="152" t="s">
        <v>113</v>
      </c>
      <c r="H33" s="151">
        <v>0.5</v>
      </c>
      <c r="I33" s="152" t="s">
        <v>127</v>
      </c>
      <c r="J33" s="151">
        <v>0.6</v>
      </c>
      <c r="K33" s="152" t="s">
        <v>127</v>
      </c>
    </row>
    <row r="34" spans="6:11" x14ac:dyDescent="0.45">
      <c r="F34" t="s">
        <v>255</v>
      </c>
      <c r="G34" s="152" t="s">
        <v>113</v>
      </c>
      <c r="H34" s="151">
        <v>0.5</v>
      </c>
      <c r="I34" s="152" t="s">
        <v>130</v>
      </c>
      <c r="J34" s="151">
        <v>0.8</v>
      </c>
      <c r="K34" s="152" t="s">
        <v>163</v>
      </c>
    </row>
    <row r="35" spans="6:11" x14ac:dyDescent="0.45">
      <c r="F35" t="s">
        <v>254</v>
      </c>
      <c r="G35" s="152" t="s">
        <v>113</v>
      </c>
      <c r="H35" s="151">
        <v>0.5</v>
      </c>
      <c r="I35" s="152" t="s">
        <v>132</v>
      </c>
      <c r="J35" s="151">
        <v>1</v>
      </c>
      <c r="K35" s="152" t="s">
        <v>161</v>
      </c>
    </row>
    <row r="37" spans="6:11" ht="42.75" x14ac:dyDescent="0.45">
      <c r="G37" s="153" t="s">
        <v>264</v>
      </c>
    </row>
    <row r="38" spans="6:11" ht="85.5" x14ac:dyDescent="0.45">
      <c r="G38" s="153" t="s">
        <v>265</v>
      </c>
    </row>
    <row r="39" spans="6:11" ht="71.25" x14ac:dyDescent="0.45">
      <c r="G39" s="153" t="s">
        <v>266</v>
      </c>
    </row>
    <row r="40" spans="6:11" ht="57" x14ac:dyDescent="0.45">
      <c r="G40" s="153" t="s">
        <v>267</v>
      </c>
    </row>
    <row r="41" spans="6:11" ht="71.25" x14ac:dyDescent="0.45">
      <c r="G41" s="153" t="s">
        <v>268</v>
      </c>
    </row>
    <row r="42" spans="6:11" ht="42.75" x14ac:dyDescent="0.45">
      <c r="G42" s="153" t="s">
        <v>269</v>
      </c>
    </row>
    <row r="43" spans="6:11" ht="85.5" x14ac:dyDescent="0.45">
      <c r="G43" s="153" t="s">
        <v>270</v>
      </c>
    </row>
    <row r="44" spans="6:11" ht="71.25" x14ac:dyDescent="0.45">
      <c r="G44" s="153" t="s">
        <v>271</v>
      </c>
    </row>
    <row r="45" spans="6:11" ht="57" x14ac:dyDescent="0.45">
      <c r="G45" s="153" t="s">
        <v>272</v>
      </c>
    </row>
    <row r="46" spans="6:11" ht="71.25" x14ac:dyDescent="0.45">
      <c r="G46" s="153" t="s">
        <v>273</v>
      </c>
    </row>
    <row r="47" spans="6:11" ht="42.75" x14ac:dyDescent="0.45">
      <c r="G47" s="153" t="s">
        <v>274</v>
      </c>
    </row>
    <row r="48" spans="6:11" ht="85.5" x14ac:dyDescent="0.45">
      <c r="G48" s="153" t="s">
        <v>275</v>
      </c>
    </row>
    <row r="49" spans="7:7" ht="71.25" x14ac:dyDescent="0.45">
      <c r="G49" s="153" t="s">
        <v>276</v>
      </c>
    </row>
    <row r="50" spans="7:7" ht="57" x14ac:dyDescent="0.45">
      <c r="G50" s="153" t="s">
        <v>277</v>
      </c>
    </row>
    <row r="51" spans="7:7" ht="71.25" x14ac:dyDescent="0.45">
      <c r="G51" s="153" t="s">
        <v>278</v>
      </c>
    </row>
    <row r="52" spans="7:7" ht="42.75" x14ac:dyDescent="0.45">
      <c r="G52" s="153" t="s">
        <v>279</v>
      </c>
    </row>
    <row r="53" spans="7:7" ht="71.25" x14ac:dyDescent="0.45">
      <c r="G53" s="153" t="s">
        <v>280</v>
      </c>
    </row>
    <row r="54" spans="7:7" ht="57" x14ac:dyDescent="0.45">
      <c r="G54" s="153" t="s">
        <v>281</v>
      </c>
    </row>
    <row r="55" spans="7:7" ht="57" x14ac:dyDescent="0.45">
      <c r="G55" s="153" t="s">
        <v>282</v>
      </c>
    </row>
    <row r="56" spans="7:7" ht="57" x14ac:dyDescent="0.45">
      <c r="G56" s="153" t="s">
        <v>283</v>
      </c>
    </row>
    <row r="57" spans="7:7" ht="42.75" x14ac:dyDescent="0.45">
      <c r="G57" s="153" t="s">
        <v>284</v>
      </c>
    </row>
    <row r="58" spans="7:7" ht="85.5" x14ac:dyDescent="0.45">
      <c r="G58" s="153" t="s">
        <v>285</v>
      </c>
    </row>
    <row r="59" spans="7:7" ht="71.25" x14ac:dyDescent="0.45">
      <c r="G59" s="153" t="s">
        <v>286</v>
      </c>
    </row>
    <row r="60" spans="7:7" ht="57" x14ac:dyDescent="0.45">
      <c r="G60" s="153" t="s">
        <v>287</v>
      </c>
    </row>
    <row r="61" spans="7:7" ht="71.25" x14ac:dyDescent="0.45">
      <c r="G61" s="153" t="s">
        <v>288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K31"/>
  <sheetViews>
    <sheetView topLeftCell="A26" workbookViewId="0">
      <selection activeCell="D19" sqref="D19"/>
    </sheetView>
  </sheetViews>
  <sheetFormatPr baseColWidth="10" defaultRowHeight="14.25" x14ac:dyDescent="0.45"/>
  <cols>
    <col min="2" max="2" width="30.86328125" customWidth="1"/>
    <col min="3" max="3" width="38.1328125" customWidth="1"/>
    <col min="4" max="4" width="32.59765625" customWidth="1"/>
    <col min="5" max="5" width="20.3984375" customWidth="1"/>
    <col min="6" max="6" width="22.265625" customWidth="1"/>
    <col min="7" max="7" width="21.86328125" customWidth="1"/>
    <col min="11" max="11" width="16.3984375" customWidth="1"/>
  </cols>
  <sheetData>
    <row r="2" spans="2:11" x14ac:dyDescent="0.45">
      <c r="B2" s="4" t="s">
        <v>38</v>
      </c>
      <c r="C2" s="4" t="s">
        <v>39</v>
      </c>
      <c r="D2" s="4" t="s">
        <v>46</v>
      </c>
      <c r="E2" s="6" t="s">
        <v>51</v>
      </c>
      <c r="F2" s="4" t="s">
        <v>55</v>
      </c>
      <c r="G2" s="4" t="s">
        <v>58</v>
      </c>
      <c r="H2" s="4" t="s">
        <v>61</v>
      </c>
      <c r="I2" s="4" t="s">
        <v>64</v>
      </c>
      <c r="J2" s="4" t="s">
        <v>175</v>
      </c>
      <c r="K2" s="4" t="s">
        <v>303</v>
      </c>
    </row>
    <row r="3" spans="2:11" ht="28.5" x14ac:dyDescent="0.45">
      <c r="B3" t="s">
        <v>40</v>
      </c>
      <c r="C3" s="82" t="s">
        <v>41</v>
      </c>
      <c r="D3" s="5" t="s">
        <v>47</v>
      </c>
      <c r="E3" t="s">
        <v>52</v>
      </c>
      <c r="F3" t="s">
        <v>56</v>
      </c>
      <c r="G3" t="s">
        <v>59</v>
      </c>
      <c r="H3" t="s">
        <v>62</v>
      </c>
      <c r="I3" t="s">
        <v>65</v>
      </c>
      <c r="J3" t="s">
        <v>176</v>
      </c>
      <c r="K3" t="s">
        <v>304</v>
      </c>
    </row>
    <row r="4" spans="2:11" ht="57" x14ac:dyDescent="0.45">
      <c r="B4" s="177" t="s">
        <v>311</v>
      </c>
      <c r="C4" t="s">
        <v>42</v>
      </c>
      <c r="D4" s="5" t="s">
        <v>48</v>
      </c>
      <c r="E4" t="s">
        <v>53</v>
      </c>
      <c r="F4" t="s">
        <v>57</v>
      </c>
      <c r="G4" t="s">
        <v>60</v>
      </c>
      <c r="H4" t="s">
        <v>63</v>
      </c>
      <c r="I4" t="s">
        <v>66</v>
      </c>
      <c r="J4" t="s">
        <v>177</v>
      </c>
      <c r="K4" t="s">
        <v>305</v>
      </c>
    </row>
    <row r="5" spans="2:11" ht="42.75" x14ac:dyDescent="0.45">
      <c r="B5" s="177" t="s">
        <v>334</v>
      </c>
      <c r="C5" t="s">
        <v>43</v>
      </c>
      <c r="D5" s="5" t="s">
        <v>129</v>
      </c>
      <c r="E5" t="s">
        <v>54</v>
      </c>
      <c r="K5" t="s">
        <v>306</v>
      </c>
    </row>
    <row r="6" spans="2:11" ht="42.75" x14ac:dyDescent="0.45">
      <c r="B6" s="177" t="s">
        <v>308</v>
      </c>
      <c r="C6" t="s">
        <v>44</v>
      </c>
      <c r="D6" s="5" t="s">
        <v>345</v>
      </c>
      <c r="K6" t="s">
        <v>307</v>
      </c>
    </row>
    <row r="7" spans="2:11" ht="42.75" x14ac:dyDescent="0.45">
      <c r="B7" s="177" t="s">
        <v>357</v>
      </c>
      <c r="C7" t="s">
        <v>45</v>
      </c>
      <c r="D7" s="83" t="s">
        <v>50</v>
      </c>
    </row>
    <row r="8" spans="2:11" ht="28.5" x14ac:dyDescent="0.45">
      <c r="B8" s="177" t="s">
        <v>478</v>
      </c>
      <c r="C8" t="s">
        <v>339</v>
      </c>
      <c r="D8" s="163" t="s">
        <v>317</v>
      </c>
    </row>
    <row r="9" spans="2:11" ht="28.5" x14ac:dyDescent="0.45">
      <c r="B9" t="s">
        <v>383</v>
      </c>
      <c r="C9" t="s">
        <v>174</v>
      </c>
      <c r="D9" s="163" t="s">
        <v>318</v>
      </c>
    </row>
    <row r="10" spans="2:11" ht="28.5" x14ac:dyDescent="0.45">
      <c r="C10" t="s">
        <v>429</v>
      </c>
      <c r="D10" s="163" t="s">
        <v>319</v>
      </c>
    </row>
    <row r="11" spans="2:11" ht="28.5" x14ac:dyDescent="0.45">
      <c r="D11" s="163" t="s">
        <v>320</v>
      </c>
    </row>
    <row r="12" spans="2:11" ht="28.5" x14ac:dyDescent="0.45">
      <c r="D12" s="163" t="s">
        <v>321</v>
      </c>
    </row>
    <row r="13" spans="2:11" ht="28.5" x14ac:dyDescent="0.45">
      <c r="D13" s="161" t="s">
        <v>312</v>
      </c>
    </row>
    <row r="14" spans="2:11" ht="28.5" x14ac:dyDescent="0.45">
      <c r="D14" s="161" t="s">
        <v>313</v>
      </c>
    </row>
    <row r="15" spans="2:11" ht="28.5" x14ac:dyDescent="0.45">
      <c r="D15" s="161" t="s">
        <v>314</v>
      </c>
    </row>
    <row r="16" spans="2:11" ht="28.5" x14ac:dyDescent="0.45">
      <c r="D16" s="161" t="s">
        <v>315</v>
      </c>
    </row>
    <row r="17" spans="4:4" ht="28.5" x14ac:dyDescent="0.45">
      <c r="D17" s="161" t="s">
        <v>316</v>
      </c>
    </row>
    <row r="18" spans="4:4" ht="42.75" x14ac:dyDescent="0.45">
      <c r="D18" s="82" t="s">
        <v>479</v>
      </c>
    </row>
    <row r="19" spans="4:4" ht="57" x14ac:dyDescent="0.45">
      <c r="D19" s="82" t="s">
        <v>480</v>
      </c>
    </row>
    <row r="20" spans="4:4" ht="28.5" x14ac:dyDescent="0.45">
      <c r="D20" s="194" t="s">
        <v>348</v>
      </c>
    </row>
    <row r="21" spans="4:4" ht="28.5" x14ac:dyDescent="0.45">
      <c r="D21" s="194" t="s">
        <v>352</v>
      </c>
    </row>
    <row r="22" spans="4:4" ht="28.5" x14ac:dyDescent="0.45">
      <c r="D22" s="194" t="s">
        <v>353</v>
      </c>
    </row>
    <row r="23" spans="4:4" ht="28.5" x14ac:dyDescent="0.45">
      <c r="D23" s="194" t="s">
        <v>354</v>
      </c>
    </row>
    <row r="24" spans="4:4" ht="42.75" x14ac:dyDescent="0.45">
      <c r="D24" s="194" t="s">
        <v>355</v>
      </c>
    </row>
    <row r="25" spans="4:4" ht="42.75" x14ac:dyDescent="0.45">
      <c r="D25" s="194" t="s">
        <v>346</v>
      </c>
    </row>
    <row r="26" spans="4:4" ht="57" x14ac:dyDescent="0.45">
      <c r="D26" s="194" t="s">
        <v>347</v>
      </c>
    </row>
    <row r="27" spans="4:4" ht="42.75" x14ac:dyDescent="0.45">
      <c r="D27" s="194" t="s">
        <v>386</v>
      </c>
    </row>
    <row r="28" spans="4:4" ht="42.75" x14ac:dyDescent="0.45">
      <c r="D28" s="194" t="s">
        <v>387</v>
      </c>
    </row>
    <row r="29" spans="4:4" ht="42.75" x14ac:dyDescent="0.45">
      <c r="D29" s="194" t="s">
        <v>388</v>
      </c>
    </row>
    <row r="30" spans="4:4" ht="42.75" x14ac:dyDescent="0.45">
      <c r="D30" s="194" t="s">
        <v>385</v>
      </c>
    </row>
    <row r="31" spans="4:4" ht="42.75" x14ac:dyDescent="0.45">
      <c r="D31" s="194" t="s">
        <v>389</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7" tint="-0.249977111117893"/>
  </sheetPr>
  <dimension ref="B1:K16"/>
  <sheetViews>
    <sheetView topLeftCell="B1" workbookViewId="0">
      <selection activeCell="I7" sqref="I7"/>
    </sheetView>
  </sheetViews>
  <sheetFormatPr baseColWidth="10" defaultColWidth="14.265625" defaultRowHeight="13.15" x14ac:dyDescent="0.4"/>
  <cols>
    <col min="1" max="2" width="14.265625" style="35"/>
    <col min="3" max="3" width="17" style="35" customWidth="1"/>
    <col min="4" max="4" width="14.265625" style="35"/>
    <col min="5" max="5" width="46" style="35" customWidth="1"/>
    <col min="6" max="16384" width="14.265625" style="35"/>
  </cols>
  <sheetData>
    <row r="1" spans="2:11" ht="24" customHeight="1" thickBot="1" x14ac:dyDescent="0.45">
      <c r="B1" s="383" t="s">
        <v>140</v>
      </c>
      <c r="C1" s="384"/>
      <c r="D1" s="384"/>
      <c r="E1" s="384"/>
      <c r="F1" s="385"/>
    </row>
    <row r="2" spans="2:11" ht="16.149999999999999" thickBot="1" x14ac:dyDescent="0.55000000000000004">
      <c r="B2" s="36"/>
      <c r="C2" s="36"/>
      <c r="D2" s="36"/>
      <c r="E2" s="36"/>
      <c r="F2" s="36"/>
      <c r="I2" s="164"/>
      <c r="J2" s="188" t="s">
        <v>56</v>
      </c>
      <c r="K2" s="188" t="s">
        <v>57</v>
      </c>
    </row>
    <row r="3" spans="2:11" ht="15.4" thickBot="1" x14ac:dyDescent="0.45">
      <c r="B3" s="386" t="s">
        <v>141</v>
      </c>
      <c r="C3" s="387"/>
      <c r="D3" s="387"/>
      <c r="E3" s="37" t="s">
        <v>142</v>
      </c>
      <c r="F3" s="38" t="s">
        <v>143</v>
      </c>
      <c r="I3" s="187" t="s">
        <v>52</v>
      </c>
      <c r="J3" s="173">
        <v>0.5</v>
      </c>
      <c r="K3" s="173">
        <v>0.45</v>
      </c>
    </row>
    <row r="4" spans="2:11" ht="30" x14ac:dyDescent="0.4">
      <c r="B4" s="388" t="s">
        <v>144</v>
      </c>
      <c r="C4" s="390" t="s">
        <v>31</v>
      </c>
      <c r="D4" s="39" t="s">
        <v>52</v>
      </c>
      <c r="E4" s="40" t="s">
        <v>145</v>
      </c>
      <c r="F4" s="41">
        <v>0.25</v>
      </c>
      <c r="I4" s="188" t="s">
        <v>53</v>
      </c>
      <c r="J4" s="173">
        <v>0.4</v>
      </c>
      <c r="K4" s="173">
        <v>0.35</v>
      </c>
    </row>
    <row r="5" spans="2:11" ht="45" x14ac:dyDescent="0.4">
      <c r="B5" s="389"/>
      <c r="C5" s="391"/>
      <c r="D5" s="42" t="s">
        <v>53</v>
      </c>
      <c r="E5" s="43" t="s">
        <v>146</v>
      </c>
      <c r="F5" s="44">
        <v>0.15</v>
      </c>
      <c r="I5" s="188" t="s">
        <v>54</v>
      </c>
      <c r="J5" s="173">
        <v>0.35</v>
      </c>
      <c r="K5" s="173">
        <v>0.3</v>
      </c>
    </row>
    <row r="6" spans="2:11" ht="45" x14ac:dyDescent="0.4">
      <c r="B6" s="389"/>
      <c r="C6" s="391"/>
      <c r="D6" s="42" t="s">
        <v>54</v>
      </c>
      <c r="E6" s="43" t="s">
        <v>147</v>
      </c>
      <c r="F6" s="44">
        <v>0.1</v>
      </c>
    </row>
    <row r="7" spans="2:11" ht="60" x14ac:dyDescent="0.4">
      <c r="B7" s="389"/>
      <c r="C7" s="391" t="s">
        <v>32</v>
      </c>
      <c r="D7" s="42" t="s">
        <v>56</v>
      </c>
      <c r="E7" s="43" t="s">
        <v>148</v>
      </c>
      <c r="F7" s="44">
        <v>0.25</v>
      </c>
      <c r="G7" s="165"/>
    </row>
    <row r="8" spans="2:11" ht="30" x14ac:dyDescent="0.4">
      <c r="B8" s="389"/>
      <c r="C8" s="391"/>
      <c r="D8" s="42" t="s">
        <v>57</v>
      </c>
      <c r="E8" s="43" t="s">
        <v>149</v>
      </c>
      <c r="F8" s="44">
        <v>0.2</v>
      </c>
      <c r="G8" s="165"/>
    </row>
    <row r="9" spans="2:11" ht="45" x14ac:dyDescent="0.4">
      <c r="B9" s="389" t="s">
        <v>150</v>
      </c>
      <c r="C9" s="391" t="s">
        <v>34</v>
      </c>
      <c r="D9" s="42" t="s">
        <v>59</v>
      </c>
      <c r="E9" s="43" t="s">
        <v>151</v>
      </c>
      <c r="F9" s="45" t="s">
        <v>152</v>
      </c>
    </row>
    <row r="10" spans="2:11" ht="45" x14ac:dyDescent="0.4">
      <c r="B10" s="389"/>
      <c r="C10" s="391"/>
      <c r="D10" s="42" t="s">
        <v>153</v>
      </c>
      <c r="E10" s="43" t="s">
        <v>154</v>
      </c>
      <c r="F10" s="45" t="s">
        <v>152</v>
      </c>
    </row>
    <row r="11" spans="2:11" ht="45" x14ac:dyDescent="0.4">
      <c r="B11" s="389"/>
      <c r="C11" s="391" t="s">
        <v>35</v>
      </c>
      <c r="D11" s="42" t="s">
        <v>62</v>
      </c>
      <c r="E11" s="43" t="s">
        <v>155</v>
      </c>
      <c r="F11" s="45" t="s">
        <v>152</v>
      </c>
    </row>
    <row r="12" spans="2:11" ht="45" x14ac:dyDescent="0.4">
      <c r="B12" s="389"/>
      <c r="C12" s="391"/>
      <c r="D12" s="42" t="s">
        <v>63</v>
      </c>
      <c r="E12" s="43" t="s">
        <v>156</v>
      </c>
      <c r="F12" s="45" t="s">
        <v>152</v>
      </c>
    </row>
    <row r="13" spans="2:11" ht="30" x14ac:dyDescent="0.4">
      <c r="B13" s="389"/>
      <c r="C13" s="391" t="s">
        <v>36</v>
      </c>
      <c r="D13" s="42" t="s">
        <v>65</v>
      </c>
      <c r="E13" s="43" t="s">
        <v>157</v>
      </c>
      <c r="F13" s="45" t="s">
        <v>152</v>
      </c>
    </row>
    <row r="14" spans="2:11" ht="15.4" thickBot="1" x14ac:dyDescent="0.45">
      <c r="B14" s="392"/>
      <c r="C14" s="393"/>
      <c r="D14" s="46" t="s">
        <v>66</v>
      </c>
      <c r="E14" s="47" t="s">
        <v>158</v>
      </c>
      <c r="F14" s="48" t="s">
        <v>152</v>
      </c>
    </row>
    <row r="15" spans="2:11" ht="49.5" customHeight="1" x14ac:dyDescent="0.4">
      <c r="B15" s="382" t="s">
        <v>159</v>
      </c>
      <c r="C15" s="382"/>
      <c r="D15" s="382"/>
      <c r="E15" s="382"/>
      <c r="F15" s="382"/>
    </row>
    <row r="16" spans="2:11" ht="27" customHeight="1" x14ac:dyDescent="0.4">
      <c r="B16" s="49"/>
    </row>
  </sheetData>
  <mergeCells count="10">
    <mergeCell ref="B15:F15"/>
    <mergeCell ref="B1:F1"/>
    <mergeCell ref="B3:D3"/>
    <mergeCell ref="B4:B8"/>
    <mergeCell ref="C4:C6"/>
    <mergeCell ref="C7:C8"/>
    <mergeCell ref="B9:B14"/>
    <mergeCell ref="C9:C10"/>
    <mergeCell ref="C11:C12"/>
    <mergeCell ref="C13:C14"/>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7030A0"/>
  </sheetPr>
  <dimension ref="B4:AU63"/>
  <sheetViews>
    <sheetView topLeftCell="E8" workbookViewId="0">
      <selection activeCell="AT45" sqref="AT45"/>
    </sheetView>
  </sheetViews>
  <sheetFormatPr baseColWidth="10" defaultColWidth="11.3984375" defaultRowHeight="14.25" x14ac:dyDescent="0.45"/>
  <cols>
    <col min="1" max="1" width="3.73046875" style="7" customWidth="1"/>
    <col min="2" max="2" width="6.73046875" style="7" customWidth="1"/>
    <col min="3" max="3" width="0.59765625" style="7" hidden="1" customWidth="1"/>
    <col min="4" max="4" width="11.3984375" style="7" hidden="1" customWidth="1"/>
    <col min="5" max="5" width="9.86328125" style="7" customWidth="1"/>
    <col min="6" max="8" width="11.3984375" style="7" hidden="1" customWidth="1"/>
    <col min="9" max="9" width="8.3984375" style="7" customWidth="1"/>
    <col min="10" max="11" width="11.3984375" style="7"/>
    <col min="12" max="12" width="0.1328125" style="7" customWidth="1"/>
    <col min="13" max="13" width="0.265625" style="7" hidden="1" customWidth="1"/>
    <col min="14" max="15" width="11.3984375" style="7" hidden="1" customWidth="1"/>
    <col min="16" max="16" width="11.3984375" style="7"/>
    <col min="17" max="17" width="10.265625" style="7" customWidth="1"/>
    <col min="18" max="18" width="11.3984375" style="7" hidden="1" customWidth="1"/>
    <col min="19" max="19" width="0.86328125" style="7" hidden="1" customWidth="1"/>
    <col min="20" max="20" width="11.3984375" style="7" hidden="1" customWidth="1"/>
    <col min="21" max="21" width="0.1328125" style="7" hidden="1" customWidth="1"/>
    <col min="22" max="22" width="11.3984375" style="7"/>
    <col min="23" max="23" width="10.1328125" style="7" customWidth="1"/>
    <col min="24" max="24" width="3.86328125" style="7" hidden="1" customWidth="1"/>
    <col min="25" max="25" width="4.3984375" style="7" hidden="1" customWidth="1"/>
    <col min="26" max="27" width="11.3984375" style="7" hidden="1" customWidth="1"/>
    <col min="28" max="28" width="11.3984375" style="7"/>
    <col min="29" max="29" width="9.73046875" style="7" customWidth="1"/>
    <col min="30" max="30" width="1.59765625" style="7" hidden="1" customWidth="1"/>
    <col min="31" max="32" width="11.3984375" style="7" hidden="1" customWidth="1"/>
    <col min="33" max="33" width="0.86328125" style="7" hidden="1" customWidth="1"/>
    <col min="34" max="34" width="11.3984375" style="7"/>
    <col min="35" max="35" width="13" style="7" customWidth="1"/>
    <col min="36" max="37" width="1.59765625" style="7" hidden="1" customWidth="1"/>
    <col min="38" max="38" width="1" style="7" customWidth="1"/>
    <col min="39" max="40" width="11.3984375" style="7"/>
    <col min="41" max="41" width="4.59765625" style="7" customWidth="1"/>
    <col min="42" max="42" width="2.3984375" style="7" hidden="1" customWidth="1"/>
    <col min="43" max="45" width="11.3984375" style="7" hidden="1" customWidth="1"/>
    <col min="46" max="46" width="11.3984375" style="7"/>
    <col min="47" max="47" width="15.73046875" style="7" customWidth="1"/>
    <col min="48" max="16384" width="11.3984375" style="7"/>
  </cols>
  <sheetData>
    <row r="4" spans="2:47" x14ac:dyDescent="0.45">
      <c r="B4" s="394" t="s">
        <v>431</v>
      </c>
      <c r="C4" s="394"/>
      <c r="D4" s="394"/>
      <c r="E4" s="394"/>
      <c r="F4" s="394"/>
      <c r="G4" s="394"/>
      <c r="H4" s="394"/>
      <c r="I4" s="394"/>
      <c r="J4" s="395" t="s">
        <v>8</v>
      </c>
      <c r="K4" s="395"/>
      <c r="L4" s="395"/>
      <c r="M4" s="395"/>
      <c r="N4" s="395"/>
      <c r="O4" s="395"/>
      <c r="P4" s="395"/>
      <c r="Q4" s="395"/>
      <c r="R4" s="395"/>
      <c r="S4" s="395"/>
      <c r="T4" s="395"/>
      <c r="U4" s="395"/>
      <c r="V4" s="395"/>
      <c r="W4" s="395"/>
      <c r="X4" s="395"/>
      <c r="Y4" s="395"/>
      <c r="Z4" s="395"/>
      <c r="AA4" s="395"/>
      <c r="AB4" s="395"/>
      <c r="AC4" s="395"/>
      <c r="AD4" s="395"/>
      <c r="AE4" s="395"/>
      <c r="AF4" s="395"/>
      <c r="AG4" s="395"/>
      <c r="AH4" s="395"/>
      <c r="AI4" s="395"/>
      <c r="AJ4" s="395"/>
      <c r="AK4" s="395"/>
      <c r="AL4" s="395"/>
      <c r="AT4" s="396" t="s">
        <v>25</v>
      </c>
      <c r="AU4" s="396"/>
    </row>
    <row r="5" spans="2:47" x14ac:dyDescent="0.45">
      <c r="B5" s="394"/>
      <c r="C5" s="394"/>
      <c r="D5" s="394"/>
      <c r="E5" s="394"/>
      <c r="F5" s="394"/>
      <c r="G5" s="394"/>
      <c r="H5" s="394"/>
      <c r="I5" s="394"/>
      <c r="J5" s="395"/>
      <c r="K5" s="395"/>
      <c r="L5" s="395"/>
      <c r="M5" s="395"/>
      <c r="N5" s="395"/>
      <c r="O5" s="395"/>
      <c r="P5" s="395"/>
      <c r="Q5" s="395"/>
      <c r="R5" s="395"/>
      <c r="S5" s="395"/>
      <c r="T5" s="395"/>
      <c r="U5" s="395"/>
      <c r="V5" s="395"/>
      <c r="W5" s="395"/>
      <c r="X5" s="395"/>
      <c r="Y5" s="395"/>
      <c r="Z5" s="395"/>
      <c r="AA5" s="395"/>
      <c r="AB5" s="395"/>
      <c r="AC5" s="395"/>
      <c r="AD5" s="395"/>
      <c r="AE5" s="395"/>
      <c r="AF5" s="395"/>
      <c r="AG5" s="395"/>
      <c r="AH5" s="395"/>
      <c r="AI5" s="395"/>
      <c r="AJ5" s="395"/>
      <c r="AK5" s="395"/>
      <c r="AL5" s="395"/>
      <c r="AT5" s="396"/>
      <c r="AU5" s="396"/>
    </row>
    <row r="6" spans="2:47" x14ac:dyDescent="0.45">
      <c r="B6" s="394"/>
      <c r="C6" s="394"/>
      <c r="D6" s="394"/>
      <c r="E6" s="394"/>
      <c r="F6" s="394"/>
      <c r="G6" s="394"/>
      <c r="H6" s="394"/>
      <c r="I6" s="394"/>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T6" s="396"/>
      <c r="AU6" s="396"/>
    </row>
    <row r="7" spans="2:47" ht="14.65" thickBot="1" x14ac:dyDescent="0.5"/>
    <row r="8" spans="2:47" ht="15.75" x14ac:dyDescent="0.5">
      <c r="B8" s="397" t="s">
        <v>109</v>
      </c>
      <c r="C8" s="397"/>
      <c r="D8" s="398"/>
      <c r="E8" s="399" t="s">
        <v>160</v>
      </c>
      <c r="F8" s="400"/>
      <c r="G8" s="400"/>
      <c r="H8" s="400"/>
      <c r="I8" s="401"/>
      <c r="J8" s="50" t="s">
        <v>432</v>
      </c>
      <c r="K8" s="51" t="s">
        <v>432</v>
      </c>
      <c r="L8" s="51" t="s">
        <v>432</v>
      </c>
      <c r="M8" s="51" t="s">
        <v>432</v>
      </c>
      <c r="N8" s="51" t="s">
        <v>432</v>
      </c>
      <c r="O8" s="52" t="s">
        <v>432</v>
      </c>
      <c r="P8" s="50" t="s">
        <v>432</v>
      </c>
      <c r="Q8" s="51" t="s">
        <v>432</v>
      </c>
      <c r="R8" s="51" t="s">
        <v>432</v>
      </c>
      <c r="S8" s="51" t="s">
        <v>432</v>
      </c>
      <c r="T8" s="51" t="s">
        <v>432</v>
      </c>
      <c r="U8" s="52" t="s">
        <v>432</v>
      </c>
      <c r="V8" s="50" t="s">
        <v>432</v>
      </c>
      <c r="W8" s="51" t="s">
        <v>432</v>
      </c>
      <c r="X8" s="51" t="s">
        <v>432</v>
      </c>
      <c r="Y8" s="51" t="s">
        <v>432</v>
      </c>
      <c r="Z8" s="51" t="s">
        <v>432</v>
      </c>
      <c r="AA8" s="52" t="s">
        <v>432</v>
      </c>
      <c r="AB8" s="50" t="s">
        <v>432</v>
      </c>
      <c r="AC8" s="51" t="s">
        <v>432</v>
      </c>
      <c r="AD8" s="51" t="s">
        <v>432</v>
      </c>
      <c r="AE8" s="51" t="s">
        <v>432</v>
      </c>
      <c r="AF8" s="51" t="s">
        <v>432</v>
      </c>
      <c r="AG8" s="52" t="s">
        <v>432</v>
      </c>
      <c r="AH8" s="53" t="s">
        <v>432</v>
      </c>
      <c r="AI8" s="54" t="s">
        <v>432</v>
      </c>
      <c r="AJ8" s="54" t="s">
        <v>432</v>
      </c>
      <c r="AK8" s="54" t="s">
        <v>432</v>
      </c>
      <c r="AL8" s="54" t="s">
        <v>432</v>
      </c>
      <c r="AN8" s="408" t="s">
        <v>161</v>
      </c>
      <c r="AO8" s="409"/>
      <c r="AP8" s="409"/>
      <c r="AQ8" s="409"/>
      <c r="AR8" s="409"/>
      <c r="AS8" s="410"/>
      <c r="AT8" s="417" t="s">
        <v>433</v>
      </c>
      <c r="AU8" s="417"/>
    </row>
    <row r="9" spans="2:47" ht="15.75" x14ac:dyDescent="0.5">
      <c r="B9" s="397"/>
      <c r="C9" s="397"/>
      <c r="D9" s="398"/>
      <c r="E9" s="402"/>
      <c r="F9" s="403"/>
      <c r="G9" s="403"/>
      <c r="H9" s="403"/>
      <c r="I9" s="404"/>
      <c r="J9" s="55" t="s">
        <v>432</v>
      </c>
      <c r="K9" s="56" t="s">
        <v>432</v>
      </c>
      <c r="L9" s="56" t="s">
        <v>432</v>
      </c>
      <c r="M9" s="56" t="s">
        <v>432</v>
      </c>
      <c r="N9" s="56" t="s">
        <v>432</v>
      </c>
      <c r="O9" s="57" t="s">
        <v>432</v>
      </c>
      <c r="P9" s="55" t="s">
        <v>432</v>
      </c>
      <c r="Q9" s="56" t="s">
        <v>432</v>
      </c>
      <c r="R9" s="56" t="s">
        <v>432</v>
      </c>
      <c r="S9" s="56" t="s">
        <v>432</v>
      </c>
      <c r="T9" s="56" t="s">
        <v>432</v>
      </c>
      <c r="U9" s="57" t="s">
        <v>432</v>
      </c>
      <c r="V9" s="55" t="s">
        <v>432</v>
      </c>
      <c r="W9" s="56" t="s">
        <v>432</v>
      </c>
      <c r="X9" s="56" t="s">
        <v>432</v>
      </c>
      <c r="Y9" s="56" t="s">
        <v>432</v>
      </c>
      <c r="Z9" s="56" t="s">
        <v>432</v>
      </c>
      <c r="AA9" s="57" t="s">
        <v>432</v>
      </c>
      <c r="AB9" s="55" t="s">
        <v>432</v>
      </c>
      <c r="AC9" s="56" t="s">
        <v>432</v>
      </c>
      <c r="AD9" s="56" t="s">
        <v>432</v>
      </c>
      <c r="AE9" s="56" t="s">
        <v>432</v>
      </c>
      <c r="AF9" s="56" t="s">
        <v>432</v>
      </c>
      <c r="AG9" s="57" t="s">
        <v>432</v>
      </c>
      <c r="AH9" s="58" t="s">
        <v>432</v>
      </c>
      <c r="AI9" s="59" t="s">
        <v>432</v>
      </c>
      <c r="AJ9" s="59" t="s">
        <v>432</v>
      </c>
      <c r="AK9" s="59" t="s">
        <v>432</v>
      </c>
      <c r="AL9" s="59" t="s">
        <v>432</v>
      </c>
      <c r="AN9" s="411"/>
      <c r="AO9" s="412"/>
      <c r="AP9" s="412"/>
      <c r="AQ9" s="412"/>
      <c r="AR9" s="412"/>
      <c r="AS9" s="413"/>
      <c r="AT9" s="417"/>
      <c r="AU9" s="417"/>
    </row>
    <row r="10" spans="2:47" ht="15.75" x14ac:dyDescent="0.5">
      <c r="B10" s="397"/>
      <c r="C10" s="397"/>
      <c r="D10" s="398"/>
      <c r="E10" s="402"/>
      <c r="F10" s="403"/>
      <c r="G10" s="403"/>
      <c r="H10" s="403"/>
      <c r="I10" s="404"/>
      <c r="J10" s="55" t="s">
        <v>432</v>
      </c>
      <c r="K10" s="56" t="s">
        <v>432</v>
      </c>
      <c r="L10" s="56" t="s">
        <v>432</v>
      </c>
      <c r="M10" s="56" t="s">
        <v>432</v>
      </c>
      <c r="N10" s="56" t="s">
        <v>432</v>
      </c>
      <c r="O10" s="57" t="s">
        <v>432</v>
      </c>
      <c r="P10" s="55" t="s">
        <v>432</v>
      </c>
      <c r="Q10" s="56" t="s">
        <v>432</v>
      </c>
      <c r="R10" s="56" t="s">
        <v>432</v>
      </c>
      <c r="S10" s="56" t="s">
        <v>432</v>
      </c>
      <c r="T10" s="56" t="s">
        <v>432</v>
      </c>
      <c r="U10" s="57" t="s">
        <v>432</v>
      </c>
      <c r="V10" s="55" t="s">
        <v>432</v>
      </c>
      <c r="W10" s="56" t="s">
        <v>432</v>
      </c>
      <c r="X10" s="56" t="s">
        <v>432</v>
      </c>
      <c r="Y10" s="56" t="s">
        <v>432</v>
      </c>
      <c r="Z10" s="56" t="s">
        <v>432</v>
      </c>
      <c r="AA10" s="57" t="s">
        <v>432</v>
      </c>
      <c r="AB10" s="55" t="s">
        <v>432</v>
      </c>
      <c r="AC10" s="56" t="s">
        <v>432</v>
      </c>
      <c r="AD10" s="56" t="s">
        <v>432</v>
      </c>
      <c r="AE10" s="56" t="s">
        <v>432</v>
      </c>
      <c r="AF10" s="56" t="s">
        <v>432</v>
      </c>
      <c r="AG10" s="57" t="s">
        <v>432</v>
      </c>
      <c r="AH10" s="58" t="s">
        <v>432</v>
      </c>
      <c r="AI10" s="59" t="s">
        <v>432</v>
      </c>
      <c r="AJ10" s="59" t="s">
        <v>432</v>
      </c>
      <c r="AK10" s="59" t="s">
        <v>432</v>
      </c>
      <c r="AL10" s="59" t="s">
        <v>432</v>
      </c>
      <c r="AN10" s="411"/>
      <c r="AO10" s="412"/>
      <c r="AP10" s="412"/>
      <c r="AQ10" s="412"/>
      <c r="AR10" s="412"/>
      <c r="AS10" s="413"/>
      <c r="AT10" s="417"/>
      <c r="AU10" s="417"/>
    </row>
    <row r="11" spans="2:47" ht="15.75" x14ac:dyDescent="0.5">
      <c r="B11" s="397"/>
      <c r="C11" s="397"/>
      <c r="D11" s="398"/>
      <c r="E11" s="402"/>
      <c r="F11" s="403"/>
      <c r="G11" s="403"/>
      <c r="H11" s="403"/>
      <c r="I11" s="404"/>
      <c r="J11" s="55" t="s">
        <v>432</v>
      </c>
      <c r="K11" s="56" t="s">
        <v>432</v>
      </c>
      <c r="L11" s="56" t="s">
        <v>432</v>
      </c>
      <c r="M11" s="56" t="s">
        <v>432</v>
      </c>
      <c r="N11" s="56" t="s">
        <v>432</v>
      </c>
      <c r="O11" s="57" t="s">
        <v>432</v>
      </c>
      <c r="P11" s="55" t="s">
        <v>432</v>
      </c>
      <c r="Q11" s="56" t="s">
        <v>432</v>
      </c>
      <c r="R11" s="56" t="s">
        <v>432</v>
      </c>
      <c r="S11" s="56" t="s">
        <v>432</v>
      </c>
      <c r="T11" s="56" t="s">
        <v>432</v>
      </c>
      <c r="U11" s="57" t="s">
        <v>432</v>
      </c>
      <c r="V11" s="55" t="s">
        <v>432</v>
      </c>
      <c r="W11" s="56" t="s">
        <v>432</v>
      </c>
      <c r="X11" s="56" t="s">
        <v>432</v>
      </c>
      <c r="Y11" s="56" t="s">
        <v>432</v>
      </c>
      <c r="Z11" s="56" t="s">
        <v>432</v>
      </c>
      <c r="AA11" s="57" t="s">
        <v>432</v>
      </c>
      <c r="AB11" s="55" t="s">
        <v>432</v>
      </c>
      <c r="AC11" s="56" t="s">
        <v>432</v>
      </c>
      <c r="AD11" s="56" t="s">
        <v>432</v>
      </c>
      <c r="AE11" s="56" t="s">
        <v>432</v>
      </c>
      <c r="AF11" s="56" t="s">
        <v>432</v>
      </c>
      <c r="AG11" s="57" t="s">
        <v>432</v>
      </c>
      <c r="AH11" s="58" t="s">
        <v>432</v>
      </c>
      <c r="AI11" s="59" t="s">
        <v>432</v>
      </c>
      <c r="AJ11" s="59" t="s">
        <v>432</v>
      </c>
      <c r="AK11" s="59" t="s">
        <v>432</v>
      </c>
      <c r="AL11" s="59" t="s">
        <v>432</v>
      </c>
      <c r="AN11" s="411"/>
      <c r="AO11" s="412"/>
      <c r="AP11" s="412"/>
      <c r="AQ11" s="412"/>
      <c r="AR11" s="412"/>
      <c r="AS11" s="413"/>
      <c r="AT11" s="417"/>
      <c r="AU11" s="417"/>
    </row>
    <row r="12" spans="2:47" ht="15.75" x14ac:dyDescent="0.5">
      <c r="B12" s="397"/>
      <c r="C12" s="397"/>
      <c r="D12" s="398"/>
      <c r="E12" s="402"/>
      <c r="F12" s="403"/>
      <c r="G12" s="403"/>
      <c r="H12" s="403"/>
      <c r="I12" s="404"/>
      <c r="J12" s="55" t="s">
        <v>432</v>
      </c>
      <c r="K12" s="56" t="s">
        <v>432</v>
      </c>
      <c r="L12" s="56" t="s">
        <v>432</v>
      </c>
      <c r="M12" s="56" t="s">
        <v>432</v>
      </c>
      <c r="N12" s="56" t="s">
        <v>432</v>
      </c>
      <c r="O12" s="57" t="s">
        <v>432</v>
      </c>
      <c r="P12" s="55" t="s">
        <v>432</v>
      </c>
      <c r="Q12" s="56" t="s">
        <v>432</v>
      </c>
      <c r="R12" s="56" t="s">
        <v>432</v>
      </c>
      <c r="S12" s="56" t="s">
        <v>432</v>
      </c>
      <c r="T12" s="56" t="s">
        <v>432</v>
      </c>
      <c r="U12" s="57" t="s">
        <v>432</v>
      </c>
      <c r="V12" s="55" t="s">
        <v>432</v>
      </c>
      <c r="W12" s="56" t="s">
        <v>432</v>
      </c>
      <c r="X12" s="56" t="s">
        <v>432</v>
      </c>
      <c r="Y12" s="56" t="s">
        <v>432</v>
      </c>
      <c r="Z12" s="56" t="s">
        <v>432</v>
      </c>
      <c r="AA12" s="57" t="s">
        <v>432</v>
      </c>
      <c r="AB12" s="55" t="s">
        <v>432</v>
      </c>
      <c r="AC12" s="56" t="s">
        <v>432</v>
      </c>
      <c r="AD12" s="56" t="s">
        <v>432</v>
      </c>
      <c r="AE12" s="56" t="s">
        <v>432</v>
      </c>
      <c r="AF12" s="56" t="s">
        <v>432</v>
      </c>
      <c r="AG12" s="57" t="s">
        <v>432</v>
      </c>
      <c r="AH12" s="58" t="s">
        <v>432</v>
      </c>
      <c r="AI12" s="59" t="s">
        <v>432</v>
      </c>
      <c r="AJ12" s="59" t="s">
        <v>432</v>
      </c>
      <c r="AK12" s="59" t="s">
        <v>432</v>
      </c>
      <c r="AL12" s="59" t="s">
        <v>432</v>
      </c>
      <c r="AN12" s="411"/>
      <c r="AO12" s="412"/>
      <c r="AP12" s="412"/>
      <c r="AQ12" s="412"/>
      <c r="AR12" s="412"/>
      <c r="AS12" s="413"/>
      <c r="AT12" s="417"/>
      <c r="AU12" s="417"/>
    </row>
    <row r="13" spans="2:47" ht="15.75" x14ac:dyDescent="0.5">
      <c r="B13" s="397"/>
      <c r="C13" s="397"/>
      <c r="D13" s="398"/>
      <c r="E13" s="402"/>
      <c r="F13" s="403"/>
      <c r="G13" s="403"/>
      <c r="H13" s="403"/>
      <c r="I13" s="404"/>
      <c r="J13" s="55" t="s">
        <v>432</v>
      </c>
      <c r="K13" s="56" t="s">
        <v>432</v>
      </c>
      <c r="L13" s="56" t="s">
        <v>432</v>
      </c>
      <c r="M13" s="56" t="s">
        <v>432</v>
      </c>
      <c r="N13" s="56" t="s">
        <v>432</v>
      </c>
      <c r="O13" s="57" t="s">
        <v>432</v>
      </c>
      <c r="P13" s="55" t="s">
        <v>432</v>
      </c>
      <c r="Q13" s="56" t="s">
        <v>432</v>
      </c>
      <c r="R13" s="56" t="s">
        <v>432</v>
      </c>
      <c r="S13" s="56" t="s">
        <v>432</v>
      </c>
      <c r="T13" s="56" t="s">
        <v>432</v>
      </c>
      <c r="U13" s="57" t="s">
        <v>432</v>
      </c>
      <c r="V13" s="55" t="s">
        <v>432</v>
      </c>
      <c r="W13" s="56" t="s">
        <v>432</v>
      </c>
      <c r="X13" s="56" t="s">
        <v>432</v>
      </c>
      <c r="Y13" s="56" t="s">
        <v>432</v>
      </c>
      <c r="Z13" s="56" t="s">
        <v>432</v>
      </c>
      <c r="AA13" s="57" t="s">
        <v>432</v>
      </c>
      <c r="AB13" s="55" t="s">
        <v>432</v>
      </c>
      <c r="AC13" s="56" t="s">
        <v>432</v>
      </c>
      <c r="AD13" s="56" t="s">
        <v>432</v>
      </c>
      <c r="AE13" s="56" t="s">
        <v>432</v>
      </c>
      <c r="AF13" s="56" t="s">
        <v>432</v>
      </c>
      <c r="AG13" s="57" t="s">
        <v>432</v>
      </c>
      <c r="AH13" s="58" t="s">
        <v>432</v>
      </c>
      <c r="AI13" s="59" t="s">
        <v>432</v>
      </c>
      <c r="AJ13" s="59" t="s">
        <v>432</v>
      </c>
      <c r="AK13" s="59" t="s">
        <v>432</v>
      </c>
      <c r="AL13" s="59" t="s">
        <v>432</v>
      </c>
      <c r="AN13" s="411"/>
      <c r="AO13" s="412"/>
      <c r="AP13" s="412"/>
      <c r="AQ13" s="412"/>
      <c r="AR13" s="412"/>
      <c r="AS13" s="413"/>
      <c r="AT13" s="417"/>
      <c r="AU13" s="417"/>
    </row>
    <row r="14" spans="2:47" ht="5.25" customHeight="1" thickBot="1" x14ac:dyDescent="0.55000000000000004">
      <c r="B14" s="397"/>
      <c r="C14" s="397"/>
      <c r="D14" s="398"/>
      <c r="E14" s="402"/>
      <c r="F14" s="403"/>
      <c r="G14" s="403"/>
      <c r="H14" s="403"/>
      <c r="I14" s="404"/>
      <c r="J14" s="55" t="s">
        <v>432</v>
      </c>
      <c r="K14" s="56" t="s">
        <v>432</v>
      </c>
      <c r="L14" s="56" t="s">
        <v>432</v>
      </c>
      <c r="M14" s="56" t="s">
        <v>432</v>
      </c>
      <c r="N14" s="56" t="s">
        <v>432</v>
      </c>
      <c r="O14" s="57" t="s">
        <v>432</v>
      </c>
      <c r="P14" s="55" t="s">
        <v>432</v>
      </c>
      <c r="Q14" s="56" t="s">
        <v>432</v>
      </c>
      <c r="R14" s="56" t="s">
        <v>432</v>
      </c>
      <c r="S14" s="56" t="s">
        <v>432</v>
      </c>
      <c r="T14" s="56" t="s">
        <v>432</v>
      </c>
      <c r="U14" s="57" t="s">
        <v>432</v>
      </c>
      <c r="V14" s="55" t="s">
        <v>432</v>
      </c>
      <c r="W14" s="56" t="s">
        <v>432</v>
      </c>
      <c r="X14" s="56" t="s">
        <v>432</v>
      </c>
      <c r="Y14" s="56" t="s">
        <v>432</v>
      </c>
      <c r="Z14" s="56" t="s">
        <v>432</v>
      </c>
      <c r="AA14" s="57" t="s">
        <v>432</v>
      </c>
      <c r="AB14" s="55" t="s">
        <v>432</v>
      </c>
      <c r="AC14" s="56" t="s">
        <v>432</v>
      </c>
      <c r="AD14" s="56" t="s">
        <v>432</v>
      </c>
      <c r="AE14" s="56" t="s">
        <v>432</v>
      </c>
      <c r="AF14" s="56" t="s">
        <v>432</v>
      </c>
      <c r="AG14" s="57" t="s">
        <v>432</v>
      </c>
      <c r="AH14" s="58" t="s">
        <v>432</v>
      </c>
      <c r="AI14" s="59" t="s">
        <v>432</v>
      </c>
      <c r="AJ14" s="59" t="s">
        <v>432</v>
      </c>
      <c r="AK14" s="59" t="s">
        <v>432</v>
      </c>
      <c r="AL14" s="59" t="s">
        <v>432</v>
      </c>
      <c r="AN14" s="411"/>
      <c r="AO14" s="412"/>
      <c r="AP14" s="412"/>
      <c r="AQ14" s="412"/>
      <c r="AR14" s="412"/>
      <c r="AS14" s="413"/>
      <c r="AT14" s="417"/>
      <c r="AU14" s="417"/>
    </row>
    <row r="15" spans="2:47" ht="16.149999999999999" hidden="1" thickBot="1" x14ac:dyDescent="0.55000000000000004">
      <c r="B15" s="397"/>
      <c r="C15" s="397"/>
      <c r="D15" s="398"/>
      <c r="E15" s="402"/>
      <c r="F15" s="403"/>
      <c r="G15" s="403"/>
      <c r="H15" s="403"/>
      <c r="I15" s="404"/>
      <c r="J15" s="55" t="s">
        <v>432</v>
      </c>
      <c r="K15" s="56" t="s">
        <v>432</v>
      </c>
      <c r="L15" s="56" t="s">
        <v>432</v>
      </c>
      <c r="M15" s="56" t="s">
        <v>432</v>
      </c>
      <c r="N15" s="56" t="s">
        <v>432</v>
      </c>
      <c r="O15" s="57" t="s">
        <v>432</v>
      </c>
      <c r="P15" s="55" t="s">
        <v>432</v>
      </c>
      <c r="Q15" s="56" t="s">
        <v>432</v>
      </c>
      <c r="R15" s="56" t="s">
        <v>432</v>
      </c>
      <c r="S15" s="56" t="s">
        <v>432</v>
      </c>
      <c r="T15" s="56" t="s">
        <v>432</v>
      </c>
      <c r="U15" s="57" t="s">
        <v>432</v>
      </c>
      <c r="V15" s="55" t="s">
        <v>432</v>
      </c>
      <c r="W15" s="56" t="s">
        <v>432</v>
      </c>
      <c r="X15" s="56" t="s">
        <v>432</v>
      </c>
      <c r="Y15" s="56" t="s">
        <v>432</v>
      </c>
      <c r="Z15" s="56" t="s">
        <v>432</v>
      </c>
      <c r="AA15" s="57" t="s">
        <v>432</v>
      </c>
      <c r="AB15" s="55" t="s">
        <v>432</v>
      </c>
      <c r="AC15" s="56" t="s">
        <v>432</v>
      </c>
      <c r="AD15" s="56" t="s">
        <v>432</v>
      </c>
      <c r="AE15" s="56" t="s">
        <v>432</v>
      </c>
      <c r="AF15" s="56" t="s">
        <v>432</v>
      </c>
      <c r="AG15" s="57" t="s">
        <v>432</v>
      </c>
      <c r="AH15" s="58" t="s">
        <v>432</v>
      </c>
      <c r="AI15" s="59" t="s">
        <v>432</v>
      </c>
      <c r="AJ15" s="59" t="s">
        <v>432</v>
      </c>
      <c r="AK15" s="59" t="s">
        <v>432</v>
      </c>
      <c r="AL15" s="59" t="s">
        <v>432</v>
      </c>
      <c r="AN15" s="411"/>
      <c r="AO15" s="412"/>
      <c r="AP15" s="412"/>
      <c r="AQ15" s="412"/>
      <c r="AR15" s="412"/>
      <c r="AS15" s="413"/>
      <c r="AT15" s="36"/>
      <c r="AU15" s="36"/>
    </row>
    <row r="16" spans="2:47" ht="16.149999999999999" hidden="1" thickBot="1" x14ac:dyDescent="0.55000000000000004">
      <c r="B16" s="397"/>
      <c r="C16" s="397"/>
      <c r="D16" s="398"/>
      <c r="E16" s="402"/>
      <c r="F16" s="403"/>
      <c r="G16" s="403"/>
      <c r="H16" s="403"/>
      <c r="I16" s="404"/>
      <c r="J16" s="55" t="s">
        <v>432</v>
      </c>
      <c r="K16" s="56" t="s">
        <v>432</v>
      </c>
      <c r="L16" s="56" t="s">
        <v>432</v>
      </c>
      <c r="M16" s="56" t="s">
        <v>432</v>
      </c>
      <c r="N16" s="56" t="s">
        <v>432</v>
      </c>
      <c r="O16" s="57" t="s">
        <v>432</v>
      </c>
      <c r="P16" s="55" t="s">
        <v>432</v>
      </c>
      <c r="Q16" s="56" t="s">
        <v>432</v>
      </c>
      <c r="R16" s="56" t="s">
        <v>432</v>
      </c>
      <c r="S16" s="56" t="s">
        <v>432</v>
      </c>
      <c r="T16" s="56" t="s">
        <v>432</v>
      </c>
      <c r="U16" s="57" t="s">
        <v>432</v>
      </c>
      <c r="V16" s="55" t="s">
        <v>432</v>
      </c>
      <c r="W16" s="56" t="s">
        <v>432</v>
      </c>
      <c r="X16" s="56" t="s">
        <v>432</v>
      </c>
      <c r="Y16" s="56" t="s">
        <v>432</v>
      </c>
      <c r="Z16" s="56" t="s">
        <v>432</v>
      </c>
      <c r="AA16" s="57" t="s">
        <v>432</v>
      </c>
      <c r="AB16" s="55" t="s">
        <v>432</v>
      </c>
      <c r="AC16" s="56" t="s">
        <v>432</v>
      </c>
      <c r="AD16" s="56" t="s">
        <v>432</v>
      </c>
      <c r="AE16" s="56" t="s">
        <v>432</v>
      </c>
      <c r="AF16" s="56" t="s">
        <v>432</v>
      </c>
      <c r="AG16" s="57" t="s">
        <v>432</v>
      </c>
      <c r="AH16" s="58" t="s">
        <v>432</v>
      </c>
      <c r="AI16" s="59" t="s">
        <v>432</v>
      </c>
      <c r="AJ16" s="59" t="s">
        <v>432</v>
      </c>
      <c r="AK16" s="59" t="s">
        <v>432</v>
      </c>
      <c r="AL16" s="59" t="s">
        <v>432</v>
      </c>
      <c r="AN16" s="411"/>
      <c r="AO16" s="412"/>
      <c r="AP16" s="412"/>
      <c r="AQ16" s="412"/>
      <c r="AR16" s="412"/>
      <c r="AS16" s="413"/>
      <c r="AT16" s="36"/>
      <c r="AU16" s="36"/>
    </row>
    <row r="17" spans="2:47" ht="16.149999999999999" hidden="1" thickBot="1" x14ac:dyDescent="0.55000000000000004">
      <c r="B17" s="397"/>
      <c r="C17" s="397"/>
      <c r="D17" s="398"/>
      <c r="E17" s="405"/>
      <c r="F17" s="406"/>
      <c r="G17" s="406"/>
      <c r="H17" s="406"/>
      <c r="I17" s="407"/>
      <c r="J17" s="60" t="s">
        <v>432</v>
      </c>
      <c r="K17" s="61" t="s">
        <v>432</v>
      </c>
      <c r="L17" s="61" t="s">
        <v>432</v>
      </c>
      <c r="M17" s="61" t="s">
        <v>432</v>
      </c>
      <c r="N17" s="61" t="s">
        <v>432</v>
      </c>
      <c r="O17" s="62" t="s">
        <v>432</v>
      </c>
      <c r="P17" s="55" t="s">
        <v>432</v>
      </c>
      <c r="Q17" s="56" t="s">
        <v>432</v>
      </c>
      <c r="R17" s="56" t="s">
        <v>432</v>
      </c>
      <c r="S17" s="56" t="s">
        <v>432</v>
      </c>
      <c r="T17" s="56" t="s">
        <v>432</v>
      </c>
      <c r="U17" s="57" t="s">
        <v>432</v>
      </c>
      <c r="V17" s="60" t="s">
        <v>432</v>
      </c>
      <c r="W17" s="61" t="s">
        <v>432</v>
      </c>
      <c r="X17" s="61" t="s">
        <v>432</v>
      </c>
      <c r="Y17" s="61" t="s">
        <v>432</v>
      </c>
      <c r="Z17" s="61" t="s">
        <v>432</v>
      </c>
      <c r="AA17" s="62" t="s">
        <v>432</v>
      </c>
      <c r="AB17" s="55" t="s">
        <v>432</v>
      </c>
      <c r="AC17" s="56" t="s">
        <v>432</v>
      </c>
      <c r="AD17" s="56" t="s">
        <v>432</v>
      </c>
      <c r="AE17" s="56" t="s">
        <v>432</v>
      </c>
      <c r="AF17" s="56" t="s">
        <v>432</v>
      </c>
      <c r="AG17" s="57" t="s">
        <v>432</v>
      </c>
      <c r="AH17" s="63" t="s">
        <v>432</v>
      </c>
      <c r="AI17" s="64" t="s">
        <v>432</v>
      </c>
      <c r="AJ17" s="64" t="s">
        <v>432</v>
      </c>
      <c r="AK17" s="64" t="s">
        <v>432</v>
      </c>
      <c r="AL17" s="64" t="s">
        <v>432</v>
      </c>
      <c r="AN17" s="414"/>
      <c r="AO17" s="415"/>
      <c r="AP17" s="415"/>
      <c r="AQ17" s="415"/>
      <c r="AR17" s="415"/>
      <c r="AS17" s="416"/>
      <c r="AT17" s="36"/>
      <c r="AU17" s="36"/>
    </row>
    <row r="18" spans="2:47" ht="15.75" customHeight="1" x14ac:dyDescent="0.5">
      <c r="B18" s="397"/>
      <c r="C18" s="397"/>
      <c r="D18" s="398"/>
      <c r="E18" s="399" t="s">
        <v>162</v>
      </c>
      <c r="F18" s="400"/>
      <c r="G18" s="400"/>
      <c r="H18" s="400"/>
      <c r="I18" s="400"/>
      <c r="J18" s="236" t="s">
        <v>432</v>
      </c>
      <c r="K18" s="237" t="s">
        <v>432</v>
      </c>
      <c r="L18" s="237" t="s">
        <v>432</v>
      </c>
      <c r="M18" s="237" t="s">
        <v>432</v>
      </c>
      <c r="N18" s="237" t="s">
        <v>432</v>
      </c>
      <c r="O18" s="238" t="s">
        <v>432</v>
      </c>
      <c r="P18" s="236" t="s">
        <v>432</v>
      </c>
      <c r="Q18" s="237" t="s">
        <v>432</v>
      </c>
      <c r="R18" s="65" t="s">
        <v>432</v>
      </c>
      <c r="S18" s="65" t="s">
        <v>432</v>
      </c>
      <c r="T18" s="65" t="s">
        <v>432</v>
      </c>
      <c r="U18" s="66" t="s">
        <v>432</v>
      </c>
      <c r="V18" s="50" t="s">
        <v>432</v>
      </c>
      <c r="W18" s="51" t="s">
        <v>432</v>
      </c>
      <c r="X18" s="51" t="s">
        <v>432</v>
      </c>
      <c r="Y18" s="51" t="s">
        <v>432</v>
      </c>
      <c r="Z18" s="51" t="s">
        <v>432</v>
      </c>
      <c r="AA18" s="52" t="s">
        <v>432</v>
      </c>
      <c r="AB18" s="50" t="s">
        <v>432</v>
      </c>
      <c r="AC18" s="51" t="s">
        <v>432</v>
      </c>
      <c r="AD18" s="51" t="s">
        <v>432</v>
      </c>
      <c r="AE18" s="51" t="s">
        <v>432</v>
      </c>
      <c r="AF18" s="51" t="s">
        <v>432</v>
      </c>
      <c r="AG18" s="52" t="s">
        <v>432</v>
      </c>
      <c r="AH18" s="53" t="s">
        <v>432</v>
      </c>
      <c r="AI18" s="54" t="s">
        <v>432</v>
      </c>
      <c r="AJ18" s="54" t="s">
        <v>432</v>
      </c>
      <c r="AK18" s="54" t="s">
        <v>432</v>
      </c>
      <c r="AL18" s="54" t="s">
        <v>432</v>
      </c>
      <c r="AN18" s="419" t="s">
        <v>163</v>
      </c>
      <c r="AO18" s="420"/>
      <c r="AP18" s="420"/>
      <c r="AQ18" s="420"/>
      <c r="AR18" s="420"/>
      <c r="AS18" s="420"/>
      <c r="AT18" s="425" t="s">
        <v>434</v>
      </c>
      <c r="AU18" s="426"/>
    </row>
    <row r="19" spans="2:47" ht="15.75" customHeight="1" x14ac:dyDescent="0.5">
      <c r="B19" s="397"/>
      <c r="C19" s="397"/>
      <c r="D19" s="398"/>
      <c r="E19" s="418"/>
      <c r="F19" s="403"/>
      <c r="G19" s="403"/>
      <c r="H19" s="403"/>
      <c r="I19" s="403"/>
      <c r="J19" s="239" t="s">
        <v>432</v>
      </c>
      <c r="K19" s="240" t="s">
        <v>432</v>
      </c>
      <c r="L19" s="240" t="s">
        <v>432</v>
      </c>
      <c r="M19" s="240" t="s">
        <v>432</v>
      </c>
      <c r="N19" s="240" t="s">
        <v>432</v>
      </c>
      <c r="O19" s="241" t="s">
        <v>432</v>
      </c>
      <c r="P19" s="239" t="s">
        <v>432</v>
      </c>
      <c r="Q19" s="240" t="s">
        <v>432</v>
      </c>
      <c r="R19" s="68" t="s">
        <v>432</v>
      </c>
      <c r="S19" s="68" t="s">
        <v>432</v>
      </c>
      <c r="T19" s="68" t="s">
        <v>432</v>
      </c>
      <c r="U19" s="69" t="s">
        <v>432</v>
      </c>
      <c r="V19" s="55" t="s">
        <v>432</v>
      </c>
      <c r="W19" s="56" t="s">
        <v>432</v>
      </c>
      <c r="X19" s="56" t="s">
        <v>432</v>
      </c>
      <c r="Y19" s="56" t="s">
        <v>432</v>
      </c>
      <c r="Z19" s="56" t="s">
        <v>432</v>
      </c>
      <c r="AA19" s="57" t="s">
        <v>432</v>
      </c>
      <c r="AB19" s="55" t="s">
        <v>432</v>
      </c>
      <c r="AC19" s="56" t="s">
        <v>432</v>
      </c>
      <c r="AD19" s="56" t="s">
        <v>432</v>
      </c>
      <c r="AE19" s="56" t="s">
        <v>432</v>
      </c>
      <c r="AF19" s="56" t="s">
        <v>432</v>
      </c>
      <c r="AG19" s="57" t="s">
        <v>432</v>
      </c>
      <c r="AH19" s="58" t="s">
        <v>432</v>
      </c>
      <c r="AI19" s="59" t="s">
        <v>432</v>
      </c>
      <c r="AJ19" s="59" t="s">
        <v>432</v>
      </c>
      <c r="AK19" s="59" t="s">
        <v>432</v>
      </c>
      <c r="AL19" s="59" t="s">
        <v>432</v>
      </c>
      <c r="AN19" s="421"/>
      <c r="AO19" s="422"/>
      <c r="AP19" s="422"/>
      <c r="AQ19" s="422"/>
      <c r="AR19" s="422"/>
      <c r="AS19" s="422"/>
      <c r="AT19" s="427"/>
      <c r="AU19" s="428"/>
    </row>
    <row r="20" spans="2:47" ht="15.75" customHeight="1" x14ac:dyDescent="0.5">
      <c r="B20" s="397"/>
      <c r="C20" s="397"/>
      <c r="D20" s="398"/>
      <c r="E20" s="402"/>
      <c r="F20" s="403"/>
      <c r="G20" s="403"/>
      <c r="H20" s="403"/>
      <c r="I20" s="403"/>
      <c r="J20" s="239" t="s">
        <v>432</v>
      </c>
      <c r="K20" s="240" t="s">
        <v>432</v>
      </c>
      <c r="L20" s="240" t="s">
        <v>432</v>
      </c>
      <c r="M20" s="240" t="s">
        <v>432</v>
      </c>
      <c r="N20" s="240" t="s">
        <v>432</v>
      </c>
      <c r="O20" s="241" t="s">
        <v>432</v>
      </c>
      <c r="P20" s="239" t="s">
        <v>432</v>
      </c>
      <c r="Q20" s="240" t="s">
        <v>432</v>
      </c>
      <c r="R20" s="68" t="s">
        <v>432</v>
      </c>
      <c r="S20" s="68" t="s">
        <v>432</v>
      </c>
      <c r="T20" s="68" t="s">
        <v>432</v>
      </c>
      <c r="U20" s="69" t="s">
        <v>432</v>
      </c>
      <c r="V20" s="55" t="s">
        <v>432</v>
      </c>
      <c r="W20" s="56" t="s">
        <v>432</v>
      </c>
      <c r="X20" s="56" t="s">
        <v>432</v>
      </c>
      <c r="Y20" s="56" t="s">
        <v>432</v>
      </c>
      <c r="Z20" s="56" t="s">
        <v>432</v>
      </c>
      <c r="AA20" s="57" t="s">
        <v>432</v>
      </c>
      <c r="AB20" s="55" t="s">
        <v>432</v>
      </c>
      <c r="AC20" s="56" t="s">
        <v>432</v>
      </c>
      <c r="AD20" s="56" t="s">
        <v>432</v>
      </c>
      <c r="AE20" s="56" t="s">
        <v>432</v>
      </c>
      <c r="AF20" s="56" t="s">
        <v>432</v>
      </c>
      <c r="AG20" s="57" t="s">
        <v>432</v>
      </c>
      <c r="AH20" s="58" t="s">
        <v>432</v>
      </c>
      <c r="AI20" s="59" t="s">
        <v>432</v>
      </c>
      <c r="AJ20" s="59" t="s">
        <v>432</v>
      </c>
      <c r="AK20" s="59" t="s">
        <v>432</v>
      </c>
      <c r="AL20" s="59" t="s">
        <v>432</v>
      </c>
      <c r="AN20" s="421"/>
      <c r="AO20" s="422"/>
      <c r="AP20" s="422"/>
      <c r="AQ20" s="422"/>
      <c r="AR20" s="422"/>
      <c r="AS20" s="422"/>
      <c r="AT20" s="427"/>
      <c r="AU20" s="428"/>
    </row>
    <row r="21" spans="2:47" ht="15.75" customHeight="1" x14ac:dyDescent="0.5">
      <c r="B21" s="397"/>
      <c r="C21" s="397"/>
      <c r="D21" s="398"/>
      <c r="E21" s="402"/>
      <c r="F21" s="403"/>
      <c r="G21" s="403"/>
      <c r="H21" s="403"/>
      <c r="I21" s="403"/>
      <c r="J21" s="239" t="s">
        <v>432</v>
      </c>
      <c r="K21" s="240" t="s">
        <v>432</v>
      </c>
      <c r="L21" s="240" t="s">
        <v>432</v>
      </c>
      <c r="M21" s="240" t="s">
        <v>432</v>
      </c>
      <c r="N21" s="240" t="s">
        <v>432</v>
      </c>
      <c r="O21" s="241" t="s">
        <v>432</v>
      </c>
      <c r="P21" s="239" t="s">
        <v>432</v>
      </c>
      <c r="Q21" s="240" t="s">
        <v>432</v>
      </c>
      <c r="R21" s="68" t="s">
        <v>432</v>
      </c>
      <c r="S21" s="68" t="s">
        <v>432</v>
      </c>
      <c r="T21" s="68" t="s">
        <v>432</v>
      </c>
      <c r="U21" s="69" t="s">
        <v>432</v>
      </c>
      <c r="V21" s="55" t="s">
        <v>432</v>
      </c>
      <c r="W21" s="56" t="s">
        <v>432</v>
      </c>
      <c r="X21" s="56" t="s">
        <v>432</v>
      </c>
      <c r="Y21" s="56" t="s">
        <v>432</v>
      </c>
      <c r="Z21" s="56" t="s">
        <v>432</v>
      </c>
      <c r="AA21" s="57" t="s">
        <v>432</v>
      </c>
      <c r="AB21" s="55" t="s">
        <v>432</v>
      </c>
      <c r="AC21" s="56" t="s">
        <v>432</v>
      </c>
      <c r="AD21" s="56" t="s">
        <v>432</v>
      </c>
      <c r="AE21" s="56" t="s">
        <v>432</v>
      </c>
      <c r="AF21" s="56" t="s">
        <v>432</v>
      </c>
      <c r="AG21" s="57" t="s">
        <v>432</v>
      </c>
      <c r="AH21" s="58" t="s">
        <v>432</v>
      </c>
      <c r="AI21" s="59" t="s">
        <v>432</v>
      </c>
      <c r="AJ21" s="59" t="s">
        <v>432</v>
      </c>
      <c r="AK21" s="59" t="s">
        <v>432</v>
      </c>
      <c r="AL21" s="59" t="s">
        <v>432</v>
      </c>
      <c r="AN21" s="421"/>
      <c r="AO21" s="422"/>
      <c r="AP21" s="422"/>
      <c r="AQ21" s="422"/>
      <c r="AR21" s="422"/>
      <c r="AS21" s="422"/>
      <c r="AT21" s="427"/>
      <c r="AU21" s="428"/>
    </row>
    <row r="22" spans="2:47" ht="15.75" customHeight="1" x14ac:dyDescent="0.5">
      <c r="B22" s="397"/>
      <c r="C22" s="397"/>
      <c r="D22" s="398"/>
      <c r="E22" s="402"/>
      <c r="F22" s="403"/>
      <c r="G22" s="403"/>
      <c r="H22" s="403"/>
      <c r="I22" s="403"/>
      <c r="J22" s="239" t="s">
        <v>432</v>
      </c>
      <c r="K22" s="240" t="s">
        <v>432</v>
      </c>
      <c r="L22" s="240" t="s">
        <v>432</v>
      </c>
      <c r="M22" s="240" t="s">
        <v>432</v>
      </c>
      <c r="N22" s="240" t="s">
        <v>432</v>
      </c>
      <c r="O22" s="241" t="s">
        <v>432</v>
      </c>
      <c r="P22" s="239" t="s">
        <v>432</v>
      </c>
      <c r="Q22" s="240" t="s">
        <v>432</v>
      </c>
      <c r="R22" s="68" t="s">
        <v>432</v>
      </c>
      <c r="S22" s="68" t="s">
        <v>432</v>
      </c>
      <c r="T22" s="68" t="s">
        <v>432</v>
      </c>
      <c r="U22" s="69" t="s">
        <v>432</v>
      </c>
      <c r="V22" s="55" t="s">
        <v>432</v>
      </c>
      <c r="W22" s="56" t="s">
        <v>432</v>
      </c>
      <c r="X22" s="56" t="s">
        <v>432</v>
      </c>
      <c r="Y22" s="56" t="s">
        <v>432</v>
      </c>
      <c r="Z22" s="56" t="s">
        <v>432</v>
      </c>
      <c r="AA22" s="57" t="s">
        <v>432</v>
      </c>
      <c r="AB22" s="55" t="s">
        <v>432</v>
      </c>
      <c r="AC22" s="56" t="s">
        <v>432</v>
      </c>
      <c r="AD22" s="56" t="s">
        <v>432</v>
      </c>
      <c r="AE22" s="56" t="s">
        <v>432</v>
      </c>
      <c r="AF22" s="56" t="s">
        <v>432</v>
      </c>
      <c r="AG22" s="57" t="s">
        <v>432</v>
      </c>
      <c r="AH22" s="58" t="s">
        <v>432</v>
      </c>
      <c r="AI22" s="59" t="s">
        <v>432</v>
      </c>
      <c r="AJ22" s="59" t="s">
        <v>432</v>
      </c>
      <c r="AK22" s="59" t="s">
        <v>432</v>
      </c>
      <c r="AL22" s="59" t="s">
        <v>432</v>
      </c>
      <c r="AN22" s="421"/>
      <c r="AO22" s="422"/>
      <c r="AP22" s="422"/>
      <c r="AQ22" s="422"/>
      <c r="AR22" s="422"/>
      <c r="AS22" s="422"/>
      <c r="AT22" s="427"/>
      <c r="AU22" s="428"/>
    </row>
    <row r="23" spans="2:47" ht="0.75" customHeight="1" x14ac:dyDescent="0.5">
      <c r="B23" s="397"/>
      <c r="C23" s="397"/>
      <c r="D23" s="398"/>
      <c r="E23" s="402"/>
      <c r="F23" s="403"/>
      <c r="G23" s="403"/>
      <c r="H23" s="403"/>
      <c r="I23" s="403"/>
      <c r="J23" s="239" t="s">
        <v>432</v>
      </c>
      <c r="K23" s="240" t="s">
        <v>432</v>
      </c>
      <c r="L23" s="240" t="s">
        <v>432</v>
      </c>
      <c r="M23" s="240" t="s">
        <v>432</v>
      </c>
      <c r="N23" s="240" t="s">
        <v>432</v>
      </c>
      <c r="O23" s="241" t="s">
        <v>432</v>
      </c>
      <c r="P23" s="239" t="s">
        <v>432</v>
      </c>
      <c r="Q23" s="240" t="s">
        <v>432</v>
      </c>
      <c r="R23" s="68" t="s">
        <v>432</v>
      </c>
      <c r="S23" s="68" t="s">
        <v>432</v>
      </c>
      <c r="T23" s="68" t="s">
        <v>432</v>
      </c>
      <c r="U23" s="69" t="s">
        <v>432</v>
      </c>
      <c r="V23" s="55" t="s">
        <v>432</v>
      </c>
      <c r="W23" s="56" t="s">
        <v>432</v>
      </c>
      <c r="X23" s="56" t="s">
        <v>432</v>
      </c>
      <c r="Y23" s="56" t="s">
        <v>432</v>
      </c>
      <c r="Z23" s="56" t="s">
        <v>432</v>
      </c>
      <c r="AA23" s="57" t="s">
        <v>432</v>
      </c>
      <c r="AB23" s="55" t="s">
        <v>432</v>
      </c>
      <c r="AC23" s="56" t="s">
        <v>432</v>
      </c>
      <c r="AD23" s="56" t="s">
        <v>432</v>
      </c>
      <c r="AE23" s="56" t="s">
        <v>432</v>
      </c>
      <c r="AF23" s="56" t="s">
        <v>432</v>
      </c>
      <c r="AG23" s="57" t="s">
        <v>432</v>
      </c>
      <c r="AH23" s="58" t="s">
        <v>432</v>
      </c>
      <c r="AI23" s="59" t="s">
        <v>432</v>
      </c>
      <c r="AJ23" s="59" t="s">
        <v>432</v>
      </c>
      <c r="AK23" s="59" t="s">
        <v>432</v>
      </c>
      <c r="AL23" s="59" t="s">
        <v>432</v>
      </c>
      <c r="AN23" s="421"/>
      <c r="AO23" s="422"/>
      <c r="AP23" s="422"/>
      <c r="AQ23" s="422"/>
      <c r="AR23" s="422"/>
      <c r="AS23" s="422"/>
      <c r="AT23" s="427"/>
      <c r="AU23" s="428"/>
    </row>
    <row r="24" spans="2:47" ht="15.75" hidden="1" customHeight="1" x14ac:dyDescent="0.5">
      <c r="B24" s="397"/>
      <c r="C24" s="397"/>
      <c r="D24" s="398"/>
      <c r="E24" s="402"/>
      <c r="F24" s="403"/>
      <c r="G24" s="403"/>
      <c r="H24" s="403"/>
      <c r="I24" s="403"/>
      <c r="J24" s="239" t="s">
        <v>432</v>
      </c>
      <c r="K24" s="240" t="s">
        <v>432</v>
      </c>
      <c r="L24" s="240" t="s">
        <v>432</v>
      </c>
      <c r="M24" s="240" t="s">
        <v>432</v>
      </c>
      <c r="N24" s="240" t="s">
        <v>432</v>
      </c>
      <c r="O24" s="241" t="s">
        <v>432</v>
      </c>
      <c r="P24" s="239" t="s">
        <v>432</v>
      </c>
      <c r="Q24" s="240" t="s">
        <v>432</v>
      </c>
      <c r="R24" s="68" t="s">
        <v>432</v>
      </c>
      <c r="S24" s="68" t="s">
        <v>432</v>
      </c>
      <c r="T24" s="68" t="s">
        <v>432</v>
      </c>
      <c r="U24" s="69" t="s">
        <v>432</v>
      </c>
      <c r="V24" s="55" t="s">
        <v>432</v>
      </c>
      <c r="W24" s="56" t="s">
        <v>432</v>
      </c>
      <c r="X24" s="56" t="s">
        <v>432</v>
      </c>
      <c r="Y24" s="56" t="s">
        <v>432</v>
      </c>
      <c r="Z24" s="56" t="s">
        <v>432</v>
      </c>
      <c r="AA24" s="57" t="s">
        <v>432</v>
      </c>
      <c r="AB24" s="55" t="s">
        <v>432</v>
      </c>
      <c r="AC24" s="56" t="s">
        <v>432</v>
      </c>
      <c r="AD24" s="56" t="s">
        <v>432</v>
      </c>
      <c r="AE24" s="56" t="s">
        <v>432</v>
      </c>
      <c r="AF24" s="56" t="s">
        <v>432</v>
      </c>
      <c r="AG24" s="57" t="s">
        <v>432</v>
      </c>
      <c r="AH24" s="58" t="s">
        <v>432</v>
      </c>
      <c r="AI24" s="59" t="s">
        <v>432</v>
      </c>
      <c r="AJ24" s="59" t="s">
        <v>432</v>
      </c>
      <c r="AK24" s="59" t="s">
        <v>432</v>
      </c>
      <c r="AL24" s="59" t="s">
        <v>432</v>
      </c>
      <c r="AN24" s="421"/>
      <c r="AO24" s="422"/>
      <c r="AP24" s="422"/>
      <c r="AQ24" s="422"/>
      <c r="AR24" s="422"/>
      <c r="AS24" s="422"/>
      <c r="AT24" s="427"/>
      <c r="AU24" s="428"/>
    </row>
    <row r="25" spans="2:47" ht="15.75" hidden="1" customHeight="1" thickBot="1" x14ac:dyDescent="0.55000000000000004">
      <c r="B25" s="397"/>
      <c r="C25" s="397"/>
      <c r="D25" s="398"/>
      <c r="E25" s="402"/>
      <c r="F25" s="403"/>
      <c r="G25" s="403"/>
      <c r="H25" s="403"/>
      <c r="I25" s="403"/>
      <c r="J25" s="239" t="s">
        <v>432</v>
      </c>
      <c r="K25" s="240" t="s">
        <v>432</v>
      </c>
      <c r="L25" s="240" t="s">
        <v>432</v>
      </c>
      <c r="M25" s="240" t="s">
        <v>432</v>
      </c>
      <c r="N25" s="240" t="s">
        <v>432</v>
      </c>
      <c r="O25" s="241" t="s">
        <v>432</v>
      </c>
      <c r="P25" s="239" t="s">
        <v>432</v>
      </c>
      <c r="Q25" s="240" t="s">
        <v>432</v>
      </c>
      <c r="R25" s="68" t="s">
        <v>432</v>
      </c>
      <c r="S25" s="68" t="s">
        <v>432</v>
      </c>
      <c r="T25" s="68" t="s">
        <v>432</v>
      </c>
      <c r="U25" s="69" t="s">
        <v>432</v>
      </c>
      <c r="V25" s="55" t="s">
        <v>432</v>
      </c>
      <c r="W25" s="56" t="s">
        <v>432</v>
      </c>
      <c r="X25" s="56" t="s">
        <v>432</v>
      </c>
      <c r="Y25" s="56" t="s">
        <v>432</v>
      </c>
      <c r="Z25" s="56" t="s">
        <v>432</v>
      </c>
      <c r="AA25" s="57" t="s">
        <v>432</v>
      </c>
      <c r="AB25" s="55" t="s">
        <v>432</v>
      </c>
      <c r="AC25" s="56" t="s">
        <v>432</v>
      </c>
      <c r="AD25" s="56" t="s">
        <v>432</v>
      </c>
      <c r="AE25" s="56" t="s">
        <v>432</v>
      </c>
      <c r="AF25" s="56" t="s">
        <v>432</v>
      </c>
      <c r="AG25" s="57" t="s">
        <v>432</v>
      </c>
      <c r="AH25" s="58" t="s">
        <v>432</v>
      </c>
      <c r="AI25" s="59" t="s">
        <v>432</v>
      </c>
      <c r="AJ25" s="59" t="s">
        <v>432</v>
      </c>
      <c r="AK25" s="59" t="s">
        <v>432</v>
      </c>
      <c r="AL25" s="59" t="s">
        <v>432</v>
      </c>
      <c r="AN25" s="421"/>
      <c r="AO25" s="422"/>
      <c r="AP25" s="422"/>
      <c r="AQ25" s="422"/>
      <c r="AR25" s="422"/>
      <c r="AS25" s="422"/>
      <c r="AT25" s="427"/>
      <c r="AU25" s="428"/>
    </row>
    <row r="26" spans="2:47" ht="15.75" hidden="1" customHeight="1" thickBot="1" x14ac:dyDescent="0.55000000000000004">
      <c r="B26" s="397"/>
      <c r="C26" s="397"/>
      <c r="D26" s="398"/>
      <c r="E26" s="402"/>
      <c r="F26" s="403"/>
      <c r="G26" s="403"/>
      <c r="H26" s="403"/>
      <c r="I26" s="403"/>
      <c r="J26" s="239" t="s">
        <v>432</v>
      </c>
      <c r="K26" s="240" t="s">
        <v>432</v>
      </c>
      <c r="L26" s="240" t="s">
        <v>432</v>
      </c>
      <c r="M26" s="240" t="s">
        <v>432</v>
      </c>
      <c r="N26" s="240" t="s">
        <v>432</v>
      </c>
      <c r="O26" s="241" t="s">
        <v>432</v>
      </c>
      <c r="P26" s="239" t="s">
        <v>432</v>
      </c>
      <c r="Q26" s="240" t="s">
        <v>432</v>
      </c>
      <c r="R26" s="68" t="s">
        <v>432</v>
      </c>
      <c r="S26" s="68" t="s">
        <v>432</v>
      </c>
      <c r="T26" s="68" t="s">
        <v>432</v>
      </c>
      <c r="U26" s="69" t="s">
        <v>432</v>
      </c>
      <c r="V26" s="55" t="s">
        <v>432</v>
      </c>
      <c r="W26" s="56" t="s">
        <v>432</v>
      </c>
      <c r="X26" s="56" t="s">
        <v>432</v>
      </c>
      <c r="Y26" s="56" t="s">
        <v>432</v>
      </c>
      <c r="Z26" s="56" t="s">
        <v>432</v>
      </c>
      <c r="AA26" s="57" t="s">
        <v>432</v>
      </c>
      <c r="AB26" s="55" t="s">
        <v>432</v>
      </c>
      <c r="AC26" s="56" t="s">
        <v>432</v>
      </c>
      <c r="AD26" s="56" t="s">
        <v>432</v>
      </c>
      <c r="AE26" s="56" t="s">
        <v>432</v>
      </c>
      <c r="AF26" s="56" t="s">
        <v>432</v>
      </c>
      <c r="AG26" s="57" t="s">
        <v>432</v>
      </c>
      <c r="AH26" s="58" t="s">
        <v>432</v>
      </c>
      <c r="AI26" s="59" t="s">
        <v>432</v>
      </c>
      <c r="AJ26" s="59" t="s">
        <v>432</v>
      </c>
      <c r="AK26" s="59" t="s">
        <v>432</v>
      </c>
      <c r="AL26" s="59" t="s">
        <v>432</v>
      </c>
      <c r="AN26" s="421"/>
      <c r="AO26" s="422"/>
      <c r="AP26" s="422"/>
      <c r="AQ26" s="422"/>
      <c r="AR26" s="422"/>
      <c r="AS26" s="422"/>
      <c r="AT26" s="427"/>
      <c r="AU26" s="428"/>
    </row>
    <row r="27" spans="2:47" ht="21" customHeight="1" thickBot="1" x14ac:dyDescent="0.55000000000000004">
      <c r="B27" s="397"/>
      <c r="C27" s="397"/>
      <c r="D27" s="398"/>
      <c r="E27" s="405"/>
      <c r="F27" s="406"/>
      <c r="G27" s="406"/>
      <c r="H27" s="406"/>
      <c r="I27" s="406"/>
      <c r="J27" s="242" t="s">
        <v>432</v>
      </c>
      <c r="K27" s="243" t="s">
        <v>432</v>
      </c>
      <c r="L27" s="243" t="s">
        <v>432</v>
      </c>
      <c r="M27" s="243" t="s">
        <v>432</v>
      </c>
      <c r="N27" s="243" t="s">
        <v>432</v>
      </c>
      <c r="O27" s="244" t="s">
        <v>432</v>
      </c>
      <c r="P27" s="242" t="s">
        <v>432</v>
      </c>
      <c r="Q27" s="243" t="s">
        <v>432</v>
      </c>
      <c r="R27" s="71" t="s">
        <v>432</v>
      </c>
      <c r="S27" s="71" t="s">
        <v>432</v>
      </c>
      <c r="T27" s="71" t="s">
        <v>432</v>
      </c>
      <c r="U27" s="72" t="s">
        <v>432</v>
      </c>
      <c r="V27" s="60" t="s">
        <v>432</v>
      </c>
      <c r="W27" s="61" t="s">
        <v>432</v>
      </c>
      <c r="X27" s="61" t="s">
        <v>432</v>
      </c>
      <c r="Y27" s="61" t="s">
        <v>432</v>
      </c>
      <c r="Z27" s="61" t="s">
        <v>432</v>
      </c>
      <c r="AA27" s="62" t="s">
        <v>432</v>
      </c>
      <c r="AB27" s="60" t="s">
        <v>432</v>
      </c>
      <c r="AC27" s="61" t="s">
        <v>432</v>
      </c>
      <c r="AD27" s="61" t="s">
        <v>432</v>
      </c>
      <c r="AE27" s="61" t="s">
        <v>432</v>
      </c>
      <c r="AF27" s="61" t="s">
        <v>432</v>
      </c>
      <c r="AG27" s="62" t="s">
        <v>432</v>
      </c>
      <c r="AH27" s="63" t="s">
        <v>432</v>
      </c>
      <c r="AI27" s="64" t="s">
        <v>432</v>
      </c>
      <c r="AJ27" s="64" t="s">
        <v>432</v>
      </c>
      <c r="AK27" s="64" t="s">
        <v>432</v>
      </c>
      <c r="AL27" s="64" t="s">
        <v>432</v>
      </c>
      <c r="AN27" s="423"/>
      <c r="AO27" s="424"/>
      <c r="AP27" s="424"/>
      <c r="AQ27" s="424"/>
      <c r="AR27" s="424"/>
      <c r="AS27" s="424"/>
      <c r="AT27" s="429"/>
      <c r="AU27" s="430"/>
    </row>
    <row r="28" spans="2:47" ht="15.75" customHeight="1" x14ac:dyDescent="0.5">
      <c r="B28" s="397"/>
      <c r="C28" s="397"/>
      <c r="D28" s="398"/>
      <c r="E28" s="399" t="s">
        <v>164</v>
      </c>
      <c r="F28" s="400"/>
      <c r="G28" s="400"/>
      <c r="H28" s="400"/>
      <c r="I28" s="401"/>
      <c r="J28" s="236" t="s">
        <v>432</v>
      </c>
      <c r="K28" s="237" t="s">
        <v>432</v>
      </c>
      <c r="L28" s="237" t="s">
        <v>432</v>
      </c>
      <c r="M28" s="237" t="s">
        <v>432</v>
      </c>
      <c r="N28" s="237" t="s">
        <v>432</v>
      </c>
      <c r="O28" s="238" t="s">
        <v>432</v>
      </c>
      <c r="P28" s="236" t="s">
        <v>432</v>
      </c>
      <c r="Q28" s="237" t="s">
        <v>432</v>
      </c>
      <c r="R28" s="237" t="s">
        <v>432</v>
      </c>
      <c r="S28" s="237" t="s">
        <v>432</v>
      </c>
      <c r="T28" s="237" t="s">
        <v>432</v>
      </c>
      <c r="U28" s="238" t="s">
        <v>432</v>
      </c>
      <c r="V28" s="236" t="s">
        <v>432</v>
      </c>
      <c r="W28" s="237" t="s">
        <v>432</v>
      </c>
      <c r="X28" s="65" t="s">
        <v>432</v>
      </c>
      <c r="Y28" s="65" t="s">
        <v>432</v>
      </c>
      <c r="Z28" s="65" t="s">
        <v>432</v>
      </c>
      <c r="AA28" s="66" t="s">
        <v>432</v>
      </c>
      <c r="AB28" s="50" t="s">
        <v>432</v>
      </c>
      <c r="AC28" s="51" t="s">
        <v>432</v>
      </c>
      <c r="AD28" s="51" t="s">
        <v>432</v>
      </c>
      <c r="AE28" s="51" t="s">
        <v>432</v>
      </c>
      <c r="AF28" s="51" t="s">
        <v>432</v>
      </c>
      <c r="AG28" s="52" t="s">
        <v>432</v>
      </c>
      <c r="AH28" s="53" t="s">
        <v>432</v>
      </c>
      <c r="AI28" s="54" t="s">
        <v>432</v>
      </c>
      <c r="AJ28" s="54" t="s">
        <v>432</v>
      </c>
      <c r="AK28" s="54" t="s">
        <v>432</v>
      </c>
      <c r="AL28" s="54" t="s">
        <v>432</v>
      </c>
      <c r="AN28" s="432" t="s">
        <v>127</v>
      </c>
      <c r="AO28" s="433"/>
      <c r="AP28" s="433"/>
      <c r="AQ28" s="433"/>
      <c r="AR28" s="433"/>
      <c r="AS28" s="433"/>
      <c r="AT28" s="417" t="s">
        <v>435</v>
      </c>
      <c r="AU28" s="417"/>
    </row>
    <row r="29" spans="2:47" ht="15.75" x14ac:dyDescent="0.5">
      <c r="B29" s="397"/>
      <c r="C29" s="397"/>
      <c r="D29" s="398"/>
      <c r="E29" s="418"/>
      <c r="F29" s="403"/>
      <c r="G29" s="403"/>
      <c r="H29" s="403"/>
      <c r="I29" s="404"/>
      <c r="J29" s="239" t="s">
        <v>432</v>
      </c>
      <c r="K29" s="240" t="s">
        <v>432</v>
      </c>
      <c r="L29" s="240" t="s">
        <v>432</v>
      </c>
      <c r="M29" s="240" t="s">
        <v>432</v>
      </c>
      <c r="N29" s="240" t="s">
        <v>432</v>
      </c>
      <c r="O29" s="241" t="s">
        <v>432</v>
      </c>
      <c r="P29" s="239" t="s">
        <v>432</v>
      </c>
      <c r="Q29" s="240" t="s">
        <v>432</v>
      </c>
      <c r="R29" s="240" t="s">
        <v>432</v>
      </c>
      <c r="S29" s="240" t="s">
        <v>432</v>
      </c>
      <c r="T29" s="240" t="s">
        <v>432</v>
      </c>
      <c r="U29" s="241" t="s">
        <v>432</v>
      </c>
      <c r="V29" s="239" t="s">
        <v>432</v>
      </c>
      <c r="W29" s="240" t="s">
        <v>432</v>
      </c>
      <c r="X29" s="68" t="s">
        <v>432</v>
      </c>
      <c r="Y29" s="68" t="s">
        <v>432</v>
      </c>
      <c r="Z29" s="68" t="s">
        <v>432</v>
      </c>
      <c r="AA29" s="69" t="s">
        <v>432</v>
      </c>
      <c r="AB29" s="55" t="s">
        <v>432</v>
      </c>
      <c r="AC29" s="56" t="s">
        <v>432</v>
      </c>
      <c r="AD29" s="56" t="s">
        <v>432</v>
      </c>
      <c r="AE29" s="56" t="s">
        <v>432</v>
      </c>
      <c r="AF29" s="56" t="s">
        <v>432</v>
      </c>
      <c r="AG29" s="57" t="s">
        <v>432</v>
      </c>
      <c r="AH29" s="58" t="s">
        <v>432</v>
      </c>
      <c r="AI29" s="59" t="s">
        <v>432</v>
      </c>
      <c r="AJ29" s="59" t="s">
        <v>432</v>
      </c>
      <c r="AK29" s="59" t="s">
        <v>432</v>
      </c>
      <c r="AL29" s="59" t="s">
        <v>432</v>
      </c>
      <c r="AN29" s="434"/>
      <c r="AO29" s="435"/>
      <c r="AP29" s="435"/>
      <c r="AQ29" s="435"/>
      <c r="AR29" s="435"/>
      <c r="AS29" s="435"/>
      <c r="AT29" s="417"/>
      <c r="AU29" s="417"/>
    </row>
    <row r="30" spans="2:47" ht="15.75" x14ac:dyDescent="0.5">
      <c r="B30" s="397"/>
      <c r="C30" s="397"/>
      <c r="D30" s="398"/>
      <c r="E30" s="402"/>
      <c r="F30" s="403"/>
      <c r="G30" s="403"/>
      <c r="H30" s="403"/>
      <c r="I30" s="404"/>
      <c r="J30" s="239" t="s">
        <v>432</v>
      </c>
      <c r="K30" s="240" t="s">
        <v>432</v>
      </c>
      <c r="L30" s="240" t="s">
        <v>432</v>
      </c>
      <c r="M30" s="240" t="s">
        <v>432</v>
      </c>
      <c r="N30" s="240" t="s">
        <v>432</v>
      </c>
      <c r="O30" s="241" t="s">
        <v>432</v>
      </c>
      <c r="P30" s="239" t="s">
        <v>432</v>
      </c>
      <c r="Q30" s="240" t="s">
        <v>432</v>
      </c>
      <c r="R30" s="240" t="s">
        <v>432</v>
      </c>
      <c r="S30" s="240" t="s">
        <v>432</v>
      </c>
      <c r="T30" s="240" t="s">
        <v>432</v>
      </c>
      <c r="U30" s="241" t="s">
        <v>432</v>
      </c>
      <c r="V30" s="239" t="s">
        <v>432</v>
      </c>
      <c r="W30" s="240" t="s">
        <v>432</v>
      </c>
      <c r="X30" s="68" t="s">
        <v>432</v>
      </c>
      <c r="Y30" s="68" t="s">
        <v>432</v>
      </c>
      <c r="Z30" s="68" t="s">
        <v>432</v>
      </c>
      <c r="AA30" s="69" t="s">
        <v>432</v>
      </c>
      <c r="AB30" s="55" t="s">
        <v>432</v>
      </c>
      <c r="AC30" s="56" t="s">
        <v>432</v>
      </c>
      <c r="AD30" s="56" t="s">
        <v>432</v>
      </c>
      <c r="AE30" s="56" t="s">
        <v>432</v>
      </c>
      <c r="AF30" s="56" t="s">
        <v>432</v>
      </c>
      <c r="AG30" s="57" t="s">
        <v>432</v>
      </c>
      <c r="AH30" s="58" t="s">
        <v>432</v>
      </c>
      <c r="AI30" s="59" t="s">
        <v>432</v>
      </c>
      <c r="AJ30" s="59" t="s">
        <v>432</v>
      </c>
      <c r="AK30" s="59" t="s">
        <v>432</v>
      </c>
      <c r="AL30" s="59" t="s">
        <v>432</v>
      </c>
      <c r="AN30" s="434"/>
      <c r="AO30" s="435"/>
      <c r="AP30" s="435"/>
      <c r="AQ30" s="435"/>
      <c r="AR30" s="435"/>
      <c r="AS30" s="435"/>
      <c r="AT30" s="417"/>
      <c r="AU30" s="417"/>
    </row>
    <row r="31" spans="2:47" ht="15.75" x14ac:dyDescent="0.5">
      <c r="B31" s="397"/>
      <c r="C31" s="397"/>
      <c r="D31" s="398"/>
      <c r="E31" s="402"/>
      <c r="F31" s="403"/>
      <c r="G31" s="403"/>
      <c r="H31" s="403"/>
      <c r="I31" s="404"/>
      <c r="J31" s="239" t="s">
        <v>432</v>
      </c>
      <c r="K31" s="240" t="s">
        <v>432</v>
      </c>
      <c r="L31" s="240" t="s">
        <v>432</v>
      </c>
      <c r="M31" s="240" t="s">
        <v>432</v>
      </c>
      <c r="N31" s="240" t="s">
        <v>432</v>
      </c>
      <c r="O31" s="241" t="s">
        <v>432</v>
      </c>
      <c r="P31" s="239" t="s">
        <v>432</v>
      </c>
      <c r="Q31" s="240" t="s">
        <v>432</v>
      </c>
      <c r="R31" s="240" t="s">
        <v>432</v>
      </c>
      <c r="S31" s="240" t="s">
        <v>432</v>
      </c>
      <c r="T31" s="240" t="s">
        <v>432</v>
      </c>
      <c r="U31" s="241" t="s">
        <v>432</v>
      </c>
      <c r="V31" s="239" t="s">
        <v>432</v>
      </c>
      <c r="W31" s="240" t="s">
        <v>432</v>
      </c>
      <c r="X31" s="68" t="s">
        <v>432</v>
      </c>
      <c r="Y31" s="68" t="s">
        <v>432</v>
      </c>
      <c r="Z31" s="68" t="s">
        <v>432</v>
      </c>
      <c r="AA31" s="69" t="s">
        <v>432</v>
      </c>
      <c r="AB31" s="55" t="s">
        <v>432</v>
      </c>
      <c r="AC31" s="56" t="s">
        <v>432</v>
      </c>
      <c r="AD31" s="56" t="s">
        <v>432</v>
      </c>
      <c r="AE31" s="56" t="s">
        <v>432</v>
      </c>
      <c r="AF31" s="56" t="s">
        <v>432</v>
      </c>
      <c r="AG31" s="57" t="s">
        <v>432</v>
      </c>
      <c r="AH31" s="58" t="s">
        <v>432</v>
      </c>
      <c r="AI31" s="59" t="s">
        <v>432</v>
      </c>
      <c r="AJ31" s="59" t="s">
        <v>432</v>
      </c>
      <c r="AK31" s="59" t="s">
        <v>432</v>
      </c>
      <c r="AL31" s="59" t="s">
        <v>432</v>
      </c>
      <c r="AN31" s="434"/>
      <c r="AO31" s="435"/>
      <c r="AP31" s="435"/>
      <c r="AQ31" s="435"/>
      <c r="AR31" s="435"/>
      <c r="AS31" s="435"/>
      <c r="AT31" s="417"/>
      <c r="AU31" s="417"/>
    </row>
    <row r="32" spans="2:47" ht="15.75" x14ac:dyDescent="0.5">
      <c r="B32" s="397"/>
      <c r="C32" s="397"/>
      <c r="D32" s="398"/>
      <c r="E32" s="402"/>
      <c r="F32" s="403"/>
      <c r="G32" s="403"/>
      <c r="H32" s="403"/>
      <c r="I32" s="404"/>
      <c r="J32" s="239" t="s">
        <v>432</v>
      </c>
      <c r="K32" s="240" t="s">
        <v>432</v>
      </c>
      <c r="L32" s="240" t="s">
        <v>432</v>
      </c>
      <c r="M32" s="240" t="s">
        <v>432</v>
      </c>
      <c r="N32" s="240" t="s">
        <v>432</v>
      </c>
      <c r="O32" s="241" t="s">
        <v>432</v>
      </c>
      <c r="P32" s="239" t="s">
        <v>432</v>
      </c>
      <c r="Q32" s="240" t="s">
        <v>432</v>
      </c>
      <c r="R32" s="240" t="s">
        <v>432</v>
      </c>
      <c r="S32" s="240" t="s">
        <v>432</v>
      </c>
      <c r="T32" s="240" t="s">
        <v>432</v>
      </c>
      <c r="U32" s="241" t="s">
        <v>432</v>
      </c>
      <c r="V32" s="239" t="s">
        <v>432</v>
      </c>
      <c r="W32" s="240" t="s">
        <v>432</v>
      </c>
      <c r="X32" s="68" t="s">
        <v>432</v>
      </c>
      <c r="Y32" s="68" t="s">
        <v>432</v>
      </c>
      <c r="Z32" s="68" t="s">
        <v>432</v>
      </c>
      <c r="AA32" s="69" t="s">
        <v>432</v>
      </c>
      <c r="AB32" s="55" t="s">
        <v>432</v>
      </c>
      <c r="AC32" s="56" t="s">
        <v>432</v>
      </c>
      <c r="AD32" s="56" t="s">
        <v>432</v>
      </c>
      <c r="AE32" s="56" t="s">
        <v>432</v>
      </c>
      <c r="AF32" s="56" t="s">
        <v>432</v>
      </c>
      <c r="AG32" s="57" t="s">
        <v>432</v>
      </c>
      <c r="AH32" s="58" t="s">
        <v>432</v>
      </c>
      <c r="AI32" s="59" t="s">
        <v>432</v>
      </c>
      <c r="AJ32" s="59" t="s">
        <v>432</v>
      </c>
      <c r="AK32" s="59" t="s">
        <v>432</v>
      </c>
      <c r="AL32" s="59" t="s">
        <v>432</v>
      </c>
      <c r="AN32" s="434"/>
      <c r="AO32" s="435"/>
      <c r="AP32" s="435"/>
      <c r="AQ32" s="435"/>
      <c r="AR32" s="435"/>
      <c r="AS32" s="435"/>
      <c r="AT32" s="417"/>
      <c r="AU32" s="417"/>
    </row>
    <row r="33" spans="2:47" ht="15.75" x14ac:dyDescent="0.5">
      <c r="B33" s="397"/>
      <c r="C33" s="397"/>
      <c r="D33" s="398"/>
      <c r="E33" s="402"/>
      <c r="F33" s="403"/>
      <c r="G33" s="403"/>
      <c r="H33" s="403"/>
      <c r="I33" s="404"/>
      <c r="J33" s="239" t="s">
        <v>432</v>
      </c>
      <c r="K33" s="240" t="s">
        <v>432</v>
      </c>
      <c r="L33" s="240" t="s">
        <v>432</v>
      </c>
      <c r="M33" s="240" t="s">
        <v>432</v>
      </c>
      <c r="N33" s="240" t="s">
        <v>432</v>
      </c>
      <c r="O33" s="241" t="s">
        <v>432</v>
      </c>
      <c r="P33" s="239" t="s">
        <v>432</v>
      </c>
      <c r="Q33" s="240" t="s">
        <v>432</v>
      </c>
      <c r="R33" s="240" t="s">
        <v>432</v>
      </c>
      <c r="S33" s="240" t="s">
        <v>432</v>
      </c>
      <c r="T33" s="240" t="s">
        <v>432</v>
      </c>
      <c r="U33" s="241" t="s">
        <v>432</v>
      </c>
      <c r="V33" s="239" t="s">
        <v>432</v>
      </c>
      <c r="W33" s="240" t="s">
        <v>432</v>
      </c>
      <c r="X33" s="68" t="s">
        <v>432</v>
      </c>
      <c r="Y33" s="68" t="s">
        <v>432</v>
      </c>
      <c r="Z33" s="68" t="s">
        <v>432</v>
      </c>
      <c r="AA33" s="69" t="s">
        <v>432</v>
      </c>
      <c r="AB33" s="55" t="s">
        <v>432</v>
      </c>
      <c r="AC33" s="56" t="s">
        <v>432</v>
      </c>
      <c r="AD33" s="56" t="s">
        <v>432</v>
      </c>
      <c r="AE33" s="56" t="s">
        <v>432</v>
      </c>
      <c r="AF33" s="56" t="s">
        <v>432</v>
      </c>
      <c r="AG33" s="57" t="s">
        <v>432</v>
      </c>
      <c r="AH33" s="58" t="s">
        <v>432</v>
      </c>
      <c r="AI33" s="59" t="s">
        <v>432</v>
      </c>
      <c r="AJ33" s="59" t="s">
        <v>432</v>
      </c>
      <c r="AK33" s="59" t="s">
        <v>432</v>
      </c>
      <c r="AL33" s="59" t="s">
        <v>432</v>
      </c>
      <c r="AN33" s="434"/>
      <c r="AO33" s="435"/>
      <c r="AP33" s="435"/>
      <c r="AQ33" s="435"/>
      <c r="AR33" s="435"/>
      <c r="AS33" s="435"/>
      <c r="AT33" s="417"/>
      <c r="AU33" s="417"/>
    </row>
    <row r="34" spans="2:47" ht="15.75" x14ac:dyDescent="0.5">
      <c r="B34" s="397"/>
      <c r="C34" s="397"/>
      <c r="D34" s="398"/>
      <c r="E34" s="402"/>
      <c r="F34" s="403"/>
      <c r="G34" s="403"/>
      <c r="H34" s="403"/>
      <c r="I34" s="404"/>
      <c r="J34" s="239" t="s">
        <v>432</v>
      </c>
      <c r="K34" s="240" t="s">
        <v>432</v>
      </c>
      <c r="L34" s="240" t="s">
        <v>432</v>
      </c>
      <c r="M34" s="240" t="s">
        <v>432</v>
      </c>
      <c r="N34" s="240" t="s">
        <v>432</v>
      </c>
      <c r="O34" s="241" t="s">
        <v>432</v>
      </c>
      <c r="P34" s="239" t="s">
        <v>432</v>
      </c>
      <c r="Q34" s="240" t="s">
        <v>432</v>
      </c>
      <c r="R34" s="240" t="s">
        <v>432</v>
      </c>
      <c r="S34" s="240" t="s">
        <v>432</v>
      </c>
      <c r="T34" s="240" t="s">
        <v>432</v>
      </c>
      <c r="U34" s="241" t="s">
        <v>432</v>
      </c>
      <c r="V34" s="239" t="s">
        <v>432</v>
      </c>
      <c r="W34" s="240" t="s">
        <v>432</v>
      </c>
      <c r="X34" s="68" t="s">
        <v>432</v>
      </c>
      <c r="Y34" s="68" t="s">
        <v>432</v>
      </c>
      <c r="Z34" s="68" t="s">
        <v>432</v>
      </c>
      <c r="AA34" s="69" t="s">
        <v>432</v>
      </c>
      <c r="AB34" s="55" t="s">
        <v>432</v>
      </c>
      <c r="AC34" s="56" t="s">
        <v>432</v>
      </c>
      <c r="AD34" s="56" t="s">
        <v>432</v>
      </c>
      <c r="AE34" s="56" t="s">
        <v>432</v>
      </c>
      <c r="AF34" s="56" t="s">
        <v>432</v>
      </c>
      <c r="AG34" s="57" t="s">
        <v>432</v>
      </c>
      <c r="AH34" s="58" t="s">
        <v>432</v>
      </c>
      <c r="AI34" s="59" t="s">
        <v>432</v>
      </c>
      <c r="AJ34" s="59" t="s">
        <v>432</v>
      </c>
      <c r="AK34" s="59" t="s">
        <v>432</v>
      </c>
      <c r="AL34" s="59" t="s">
        <v>432</v>
      </c>
      <c r="AN34" s="434"/>
      <c r="AO34" s="435"/>
      <c r="AP34" s="435"/>
      <c r="AQ34" s="435"/>
      <c r="AR34" s="435"/>
      <c r="AS34" s="435"/>
      <c r="AT34" s="417"/>
      <c r="AU34" s="417"/>
    </row>
    <row r="35" spans="2:47" ht="6" customHeight="1" thickBot="1" x14ac:dyDescent="0.55000000000000004">
      <c r="B35" s="397"/>
      <c r="C35" s="397"/>
      <c r="D35" s="398"/>
      <c r="E35" s="402"/>
      <c r="F35" s="403"/>
      <c r="G35" s="403"/>
      <c r="H35" s="403"/>
      <c r="I35" s="404"/>
      <c r="J35" s="239" t="s">
        <v>432</v>
      </c>
      <c r="K35" s="240" t="s">
        <v>432</v>
      </c>
      <c r="L35" s="240" t="s">
        <v>432</v>
      </c>
      <c r="M35" s="240" t="s">
        <v>432</v>
      </c>
      <c r="N35" s="240" t="s">
        <v>432</v>
      </c>
      <c r="O35" s="241" t="s">
        <v>432</v>
      </c>
      <c r="P35" s="239" t="s">
        <v>432</v>
      </c>
      <c r="Q35" s="240" t="s">
        <v>432</v>
      </c>
      <c r="R35" s="240" t="s">
        <v>432</v>
      </c>
      <c r="S35" s="240" t="s">
        <v>432</v>
      </c>
      <c r="T35" s="240" t="s">
        <v>432</v>
      </c>
      <c r="U35" s="241" t="s">
        <v>432</v>
      </c>
      <c r="V35" s="239" t="s">
        <v>432</v>
      </c>
      <c r="W35" s="240" t="s">
        <v>432</v>
      </c>
      <c r="X35" s="68" t="s">
        <v>432</v>
      </c>
      <c r="Y35" s="68" t="s">
        <v>432</v>
      </c>
      <c r="Z35" s="68" t="s">
        <v>432</v>
      </c>
      <c r="AA35" s="69" t="s">
        <v>432</v>
      </c>
      <c r="AB35" s="55" t="s">
        <v>432</v>
      </c>
      <c r="AC35" s="56" t="s">
        <v>432</v>
      </c>
      <c r="AD35" s="56" t="s">
        <v>432</v>
      </c>
      <c r="AE35" s="56" t="s">
        <v>432</v>
      </c>
      <c r="AF35" s="56" t="s">
        <v>432</v>
      </c>
      <c r="AG35" s="57" t="s">
        <v>432</v>
      </c>
      <c r="AH35" s="58" t="s">
        <v>432</v>
      </c>
      <c r="AI35" s="59" t="s">
        <v>432</v>
      </c>
      <c r="AJ35" s="59" t="s">
        <v>432</v>
      </c>
      <c r="AK35" s="59" t="s">
        <v>432</v>
      </c>
      <c r="AL35" s="59" t="s">
        <v>432</v>
      </c>
      <c r="AN35" s="434"/>
      <c r="AO35" s="435"/>
      <c r="AP35" s="435"/>
      <c r="AQ35" s="435"/>
      <c r="AR35" s="435"/>
      <c r="AS35" s="435"/>
      <c r="AT35" s="417"/>
      <c r="AU35" s="417"/>
    </row>
    <row r="36" spans="2:47" ht="16.149999999999999" hidden="1" thickBot="1" x14ac:dyDescent="0.55000000000000004">
      <c r="B36" s="397"/>
      <c r="C36" s="397"/>
      <c r="D36" s="398"/>
      <c r="E36" s="402"/>
      <c r="F36" s="403"/>
      <c r="G36" s="403"/>
      <c r="H36" s="403"/>
      <c r="I36" s="404"/>
      <c r="J36" s="67" t="s">
        <v>432</v>
      </c>
      <c r="K36" s="68" t="s">
        <v>432</v>
      </c>
      <c r="L36" s="68" t="s">
        <v>432</v>
      </c>
      <c r="M36" s="68" t="s">
        <v>432</v>
      </c>
      <c r="N36" s="68" t="s">
        <v>432</v>
      </c>
      <c r="O36" s="69" t="s">
        <v>432</v>
      </c>
      <c r="P36" s="67" t="s">
        <v>432</v>
      </c>
      <c r="Q36" s="68" t="s">
        <v>432</v>
      </c>
      <c r="R36" s="68" t="s">
        <v>432</v>
      </c>
      <c r="S36" s="68" t="s">
        <v>432</v>
      </c>
      <c r="T36" s="68" t="s">
        <v>432</v>
      </c>
      <c r="U36" s="69" t="s">
        <v>432</v>
      </c>
      <c r="V36" s="67" t="s">
        <v>432</v>
      </c>
      <c r="W36" s="68" t="s">
        <v>432</v>
      </c>
      <c r="X36" s="68" t="s">
        <v>432</v>
      </c>
      <c r="Y36" s="68" t="s">
        <v>432</v>
      </c>
      <c r="Z36" s="68" t="s">
        <v>432</v>
      </c>
      <c r="AA36" s="69" t="s">
        <v>432</v>
      </c>
      <c r="AB36" s="55" t="s">
        <v>432</v>
      </c>
      <c r="AC36" s="56" t="s">
        <v>432</v>
      </c>
      <c r="AD36" s="56" t="s">
        <v>432</v>
      </c>
      <c r="AE36" s="56" t="s">
        <v>432</v>
      </c>
      <c r="AF36" s="56" t="s">
        <v>432</v>
      </c>
      <c r="AG36" s="57" t="s">
        <v>432</v>
      </c>
      <c r="AH36" s="58" t="s">
        <v>432</v>
      </c>
      <c r="AI36" s="59" t="s">
        <v>432</v>
      </c>
      <c r="AJ36" s="59" t="s">
        <v>432</v>
      </c>
      <c r="AK36" s="59" t="s">
        <v>432</v>
      </c>
      <c r="AL36" s="59" t="s">
        <v>432</v>
      </c>
      <c r="AN36" s="434"/>
      <c r="AO36" s="435"/>
      <c r="AP36" s="435"/>
      <c r="AQ36" s="435"/>
      <c r="AR36" s="435"/>
      <c r="AS36" s="436"/>
      <c r="AT36" s="36"/>
      <c r="AU36" s="36"/>
    </row>
    <row r="37" spans="2:47" ht="16.149999999999999" hidden="1" thickBot="1" x14ac:dyDescent="0.55000000000000004">
      <c r="B37" s="397"/>
      <c r="C37" s="397"/>
      <c r="D37" s="398"/>
      <c r="E37" s="405"/>
      <c r="F37" s="406"/>
      <c r="G37" s="406"/>
      <c r="H37" s="406"/>
      <c r="I37" s="407"/>
      <c r="J37" s="67" t="s">
        <v>432</v>
      </c>
      <c r="K37" s="68" t="s">
        <v>432</v>
      </c>
      <c r="L37" s="68" t="s">
        <v>432</v>
      </c>
      <c r="M37" s="68" t="s">
        <v>432</v>
      </c>
      <c r="N37" s="68" t="s">
        <v>432</v>
      </c>
      <c r="O37" s="69" t="s">
        <v>432</v>
      </c>
      <c r="P37" s="67" t="s">
        <v>432</v>
      </c>
      <c r="Q37" s="68" t="s">
        <v>432</v>
      </c>
      <c r="R37" s="68" t="s">
        <v>432</v>
      </c>
      <c r="S37" s="68" t="s">
        <v>432</v>
      </c>
      <c r="T37" s="68" t="s">
        <v>432</v>
      </c>
      <c r="U37" s="69" t="s">
        <v>432</v>
      </c>
      <c r="V37" s="67" t="s">
        <v>432</v>
      </c>
      <c r="W37" s="68" t="s">
        <v>432</v>
      </c>
      <c r="X37" s="68" t="s">
        <v>432</v>
      </c>
      <c r="Y37" s="68" t="s">
        <v>432</v>
      </c>
      <c r="Z37" s="68" t="s">
        <v>432</v>
      </c>
      <c r="AA37" s="69" t="s">
        <v>432</v>
      </c>
      <c r="AB37" s="60" t="s">
        <v>432</v>
      </c>
      <c r="AC37" s="61" t="s">
        <v>432</v>
      </c>
      <c r="AD37" s="61" t="s">
        <v>432</v>
      </c>
      <c r="AE37" s="61" t="s">
        <v>432</v>
      </c>
      <c r="AF37" s="61" t="s">
        <v>432</v>
      </c>
      <c r="AG37" s="62" t="s">
        <v>432</v>
      </c>
      <c r="AH37" s="63" t="s">
        <v>432</v>
      </c>
      <c r="AI37" s="64" t="s">
        <v>432</v>
      </c>
      <c r="AJ37" s="64" t="s">
        <v>432</v>
      </c>
      <c r="AK37" s="64" t="s">
        <v>432</v>
      </c>
      <c r="AL37" s="64" t="s">
        <v>432</v>
      </c>
      <c r="AN37" s="437"/>
      <c r="AO37" s="438"/>
      <c r="AP37" s="438"/>
      <c r="AQ37" s="438"/>
      <c r="AR37" s="438"/>
      <c r="AS37" s="439"/>
      <c r="AT37" s="36"/>
      <c r="AU37" s="36"/>
    </row>
    <row r="38" spans="2:47" ht="15.75" x14ac:dyDescent="0.5">
      <c r="B38" s="397"/>
      <c r="C38" s="397"/>
      <c r="D38" s="398"/>
      <c r="E38" s="399" t="s">
        <v>165</v>
      </c>
      <c r="F38" s="400"/>
      <c r="G38" s="400"/>
      <c r="H38" s="400"/>
      <c r="I38" s="400"/>
      <c r="J38" s="73" t="s">
        <v>432</v>
      </c>
      <c r="K38" s="74" t="s">
        <v>432</v>
      </c>
      <c r="L38" s="74" t="s">
        <v>432</v>
      </c>
      <c r="M38" s="74" t="s">
        <v>432</v>
      </c>
      <c r="N38" s="74" t="s">
        <v>432</v>
      </c>
      <c r="O38" s="75" t="s">
        <v>432</v>
      </c>
      <c r="P38" s="236" t="s">
        <v>432</v>
      </c>
      <c r="Q38" s="237" t="s">
        <v>432</v>
      </c>
      <c r="R38" s="237" t="s">
        <v>432</v>
      </c>
      <c r="S38" s="237" t="s">
        <v>432</v>
      </c>
      <c r="T38" s="237" t="s">
        <v>432</v>
      </c>
      <c r="U38" s="238" t="s">
        <v>432</v>
      </c>
      <c r="V38" s="236"/>
      <c r="W38" s="237"/>
      <c r="X38" s="65" t="s">
        <v>432</v>
      </c>
      <c r="Y38" s="65" t="s">
        <v>432</v>
      </c>
      <c r="Z38" s="65" t="s">
        <v>432</v>
      </c>
      <c r="AA38" s="66" t="s">
        <v>432</v>
      </c>
      <c r="AB38" s="50" t="s">
        <v>432</v>
      </c>
      <c r="AC38" s="51" t="s">
        <v>432</v>
      </c>
      <c r="AD38" s="51" t="s">
        <v>432</v>
      </c>
      <c r="AE38" s="51" t="s">
        <v>432</v>
      </c>
      <c r="AF38" s="51" t="s">
        <v>432</v>
      </c>
      <c r="AG38" s="52" t="s">
        <v>432</v>
      </c>
      <c r="AH38" s="53" t="s">
        <v>432</v>
      </c>
      <c r="AI38" s="54" t="s">
        <v>432</v>
      </c>
      <c r="AJ38" s="54" t="s">
        <v>432</v>
      </c>
      <c r="AK38" s="54" t="s">
        <v>432</v>
      </c>
      <c r="AL38" s="54" t="s">
        <v>432</v>
      </c>
      <c r="AN38" s="440" t="s">
        <v>166</v>
      </c>
      <c r="AO38" s="441"/>
      <c r="AP38" s="441"/>
      <c r="AQ38" s="441"/>
      <c r="AR38" s="441"/>
      <c r="AS38" s="441"/>
      <c r="AT38" s="417" t="s">
        <v>436</v>
      </c>
      <c r="AU38" s="448"/>
    </row>
    <row r="39" spans="2:47" ht="15.75" x14ac:dyDescent="0.5">
      <c r="B39" s="397"/>
      <c r="C39" s="397"/>
      <c r="D39" s="398"/>
      <c r="E39" s="418"/>
      <c r="F39" s="403"/>
      <c r="G39" s="403"/>
      <c r="H39" s="403"/>
      <c r="I39" s="403"/>
      <c r="J39" s="76" t="s">
        <v>432</v>
      </c>
      <c r="K39" s="77" t="s">
        <v>432</v>
      </c>
      <c r="L39" s="77" t="s">
        <v>432</v>
      </c>
      <c r="M39" s="77" t="s">
        <v>432</v>
      </c>
      <c r="N39" s="77" t="s">
        <v>432</v>
      </c>
      <c r="O39" s="78" t="s">
        <v>432</v>
      </c>
      <c r="P39" s="239" t="s">
        <v>432</v>
      </c>
      <c r="Q39" s="240" t="s">
        <v>432</v>
      </c>
      <c r="R39" s="240" t="s">
        <v>432</v>
      </c>
      <c r="S39" s="240" t="s">
        <v>432</v>
      </c>
      <c r="T39" s="240" t="s">
        <v>432</v>
      </c>
      <c r="U39" s="241" t="s">
        <v>432</v>
      </c>
      <c r="V39" s="239" t="s">
        <v>432</v>
      </c>
      <c r="W39" s="240" t="s">
        <v>432</v>
      </c>
      <c r="X39" s="68" t="s">
        <v>432</v>
      </c>
      <c r="Y39" s="68" t="s">
        <v>432</v>
      </c>
      <c r="Z39" s="68" t="s">
        <v>432</v>
      </c>
      <c r="AA39" s="69" t="s">
        <v>432</v>
      </c>
      <c r="AB39" s="55" t="s">
        <v>432</v>
      </c>
      <c r="AC39" s="56" t="s">
        <v>432</v>
      </c>
      <c r="AD39" s="56" t="s">
        <v>432</v>
      </c>
      <c r="AE39" s="56" t="s">
        <v>432</v>
      </c>
      <c r="AF39" s="56" t="s">
        <v>432</v>
      </c>
      <c r="AG39" s="57" t="s">
        <v>432</v>
      </c>
      <c r="AH39" s="58" t="s">
        <v>432</v>
      </c>
      <c r="AI39" s="59" t="s">
        <v>432</v>
      </c>
      <c r="AJ39" s="59" t="s">
        <v>432</v>
      </c>
      <c r="AK39" s="59" t="s">
        <v>432</v>
      </c>
      <c r="AL39" s="59" t="s">
        <v>432</v>
      </c>
      <c r="AN39" s="442"/>
      <c r="AO39" s="443"/>
      <c r="AP39" s="443"/>
      <c r="AQ39" s="443"/>
      <c r="AR39" s="443"/>
      <c r="AS39" s="443"/>
      <c r="AT39" s="448"/>
      <c r="AU39" s="448"/>
    </row>
    <row r="40" spans="2:47" ht="15.75" x14ac:dyDescent="0.5">
      <c r="B40" s="397"/>
      <c r="C40" s="397"/>
      <c r="D40" s="398"/>
      <c r="E40" s="402"/>
      <c r="F40" s="403"/>
      <c r="G40" s="403"/>
      <c r="H40" s="403"/>
      <c r="I40" s="403"/>
      <c r="J40" s="76" t="s">
        <v>432</v>
      </c>
      <c r="K40" s="77" t="s">
        <v>432</v>
      </c>
      <c r="L40" s="77" t="s">
        <v>432</v>
      </c>
      <c r="M40" s="77" t="s">
        <v>432</v>
      </c>
      <c r="N40" s="77" t="s">
        <v>432</v>
      </c>
      <c r="O40" s="78" t="s">
        <v>432</v>
      </c>
      <c r="P40" s="239" t="s">
        <v>432</v>
      </c>
      <c r="Q40" s="240" t="s">
        <v>432</v>
      </c>
      <c r="R40" s="240" t="s">
        <v>432</v>
      </c>
      <c r="S40" s="240" t="s">
        <v>432</v>
      </c>
      <c r="T40" s="240" t="s">
        <v>432</v>
      </c>
      <c r="U40" s="241" t="s">
        <v>432</v>
      </c>
      <c r="V40" s="239" t="s">
        <v>432</v>
      </c>
      <c r="W40" s="240" t="s">
        <v>432</v>
      </c>
      <c r="X40" s="68" t="s">
        <v>432</v>
      </c>
      <c r="Y40" s="68" t="s">
        <v>432</v>
      </c>
      <c r="Z40" s="68" t="s">
        <v>432</v>
      </c>
      <c r="AA40" s="69" t="s">
        <v>432</v>
      </c>
      <c r="AB40" s="55" t="s">
        <v>432</v>
      </c>
      <c r="AC40" s="56" t="s">
        <v>432</v>
      </c>
      <c r="AD40" s="56" t="s">
        <v>432</v>
      </c>
      <c r="AE40" s="56" t="s">
        <v>432</v>
      </c>
      <c r="AF40" s="56" t="s">
        <v>432</v>
      </c>
      <c r="AG40" s="57" t="s">
        <v>432</v>
      </c>
      <c r="AH40" s="58" t="s">
        <v>432</v>
      </c>
      <c r="AI40" s="59" t="s">
        <v>432</v>
      </c>
      <c r="AJ40" s="59" t="s">
        <v>432</v>
      </c>
      <c r="AK40" s="59" t="s">
        <v>432</v>
      </c>
      <c r="AL40" s="59" t="s">
        <v>432</v>
      </c>
      <c r="AN40" s="442"/>
      <c r="AO40" s="443"/>
      <c r="AP40" s="443"/>
      <c r="AQ40" s="443"/>
      <c r="AR40" s="443"/>
      <c r="AS40" s="443"/>
      <c r="AT40" s="448"/>
      <c r="AU40" s="448"/>
    </row>
    <row r="41" spans="2:47" ht="15.75" x14ac:dyDescent="0.5">
      <c r="B41" s="397"/>
      <c r="C41" s="397"/>
      <c r="D41" s="398"/>
      <c r="E41" s="402"/>
      <c r="F41" s="403"/>
      <c r="G41" s="403"/>
      <c r="H41" s="403"/>
      <c r="I41" s="403"/>
      <c r="J41" s="76" t="s">
        <v>432</v>
      </c>
      <c r="K41" s="77" t="s">
        <v>432</v>
      </c>
      <c r="L41" s="77" t="s">
        <v>432</v>
      </c>
      <c r="M41" s="77" t="s">
        <v>432</v>
      </c>
      <c r="N41" s="77" t="s">
        <v>432</v>
      </c>
      <c r="O41" s="78" t="s">
        <v>432</v>
      </c>
      <c r="P41" s="239" t="s">
        <v>432</v>
      </c>
      <c r="Q41" s="240" t="s">
        <v>432</v>
      </c>
      <c r="R41" s="240" t="s">
        <v>432</v>
      </c>
      <c r="S41" s="240" t="s">
        <v>432</v>
      </c>
      <c r="T41" s="240" t="s">
        <v>432</v>
      </c>
      <c r="U41" s="241" t="s">
        <v>432</v>
      </c>
      <c r="V41" s="239" t="s">
        <v>432</v>
      </c>
      <c r="W41" s="240" t="s">
        <v>432</v>
      </c>
      <c r="X41" s="68" t="s">
        <v>432</v>
      </c>
      <c r="Y41" s="68" t="s">
        <v>432</v>
      </c>
      <c r="Z41" s="68" t="s">
        <v>432</v>
      </c>
      <c r="AA41" s="69" t="s">
        <v>432</v>
      </c>
      <c r="AB41" s="55" t="s">
        <v>432</v>
      </c>
      <c r="AC41" s="56" t="s">
        <v>432</v>
      </c>
      <c r="AD41" s="56" t="s">
        <v>432</v>
      </c>
      <c r="AE41" s="56" t="s">
        <v>432</v>
      </c>
      <c r="AF41" s="56" t="s">
        <v>432</v>
      </c>
      <c r="AG41" s="57" t="s">
        <v>432</v>
      </c>
      <c r="AH41" s="58" t="s">
        <v>432</v>
      </c>
      <c r="AI41" s="59" t="s">
        <v>432</v>
      </c>
      <c r="AJ41" s="59" t="s">
        <v>432</v>
      </c>
      <c r="AK41" s="59" t="s">
        <v>432</v>
      </c>
      <c r="AL41" s="59" t="s">
        <v>432</v>
      </c>
      <c r="AN41" s="442"/>
      <c r="AO41" s="443"/>
      <c r="AP41" s="443"/>
      <c r="AQ41" s="443"/>
      <c r="AR41" s="443"/>
      <c r="AS41" s="443"/>
      <c r="AT41" s="448"/>
      <c r="AU41" s="448"/>
    </row>
    <row r="42" spans="2:47" ht="15.75" x14ac:dyDescent="0.5">
      <c r="B42" s="397"/>
      <c r="C42" s="397"/>
      <c r="D42" s="398"/>
      <c r="E42" s="402"/>
      <c r="F42" s="403"/>
      <c r="G42" s="403"/>
      <c r="H42" s="403"/>
      <c r="I42" s="403"/>
      <c r="J42" s="76" t="s">
        <v>432</v>
      </c>
      <c r="K42" s="77" t="s">
        <v>432</v>
      </c>
      <c r="L42" s="77" t="s">
        <v>432</v>
      </c>
      <c r="M42" s="77" t="s">
        <v>432</v>
      </c>
      <c r="N42" s="77" t="s">
        <v>432</v>
      </c>
      <c r="O42" s="78" t="s">
        <v>432</v>
      </c>
      <c r="P42" s="239" t="s">
        <v>432</v>
      </c>
      <c r="Q42" s="240" t="s">
        <v>432</v>
      </c>
      <c r="R42" s="240" t="s">
        <v>432</v>
      </c>
      <c r="S42" s="240" t="s">
        <v>432</v>
      </c>
      <c r="T42" s="240" t="s">
        <v>432</v>
      </c>
      <c r="U42" s="241" t="s">
        <v>432</v>
      </c>
      <c r="V42" s="239" t="s">
        <v>432</v>
      </c>
      <c r="W42" s="240" t="s">
        <v>432</v>
      </c>
      <c r="X42" s="68" t="s">
        <v>432</v>
      </c>
      <c r="Y42" s="68" t="s">
        <v>432</v>
      </c>
      <c r="Z42" s="68" t="s">
        <v>432</v>
      </c>
      <c r="AA42" s="69" t="s">
        <v>432</v>
      </c>
      <c r="AB42" s="55" t="s">
        <v>432</v>
      </c>
      <c r="AC42" s="56" t="s">
        <v>432</v>
      </c>
      <c r="AD42" s="56" t="s">
        <v>432</v>
      </c>
      <c r="AE42" s="56" t="s">
        <v>432</v>
      </c>
      <c r="AF42" s="56" t="s">
        <v>432</v>
      </c>
      <c r="AG42" s="57" t="s">
        <v>432</v>
      </c>
      <c r="AH42" s="58" t="s">
        <v>432</v>
      </c>
      <c r="AI42" s="59" t="s">
        <v>432</v>
      </c>
      <c r="AJ42" s="59" t="s">
        <v>432</v>
      </c>
      <c r="AK42" s="59" t="s">
        <v>432</v>
      </c>
      <c r="AL42" s="59" t="s">
        <v>432</v>
      </c>
      <c r="AN42" s="442"/>
      <c r="AO42" s="443"/>
      <c r="AP42" s="443"/>
      <c r="AQ42" s="443"/>
      <c r="AR42" s="443"/>
      <c r="AS42" s="443"/>
      <c r="AT42" s="448"/>
      <c r="AU42" s="448"/>
    </row>
    <row r="43" spans="2:47" ht="15.75" x14ac:dyDescent="0.5">
      <c r="B43" s="397"/>
      <c r="C43" s="397"/>
      <c r="D43" s="398"/>
      <c r="E43" s="402"/>
      <c r="F43" s="403"/>
      <c r="G43" s="403"/>
      <c r="H43" s="403"/>
      <c r="I43" s="403"/>
      <c r="J43" s="76" t="s">
        <v>432</v>
      </c>
      <c r="K43" s="77" t="s">
        <v>432</v>
      </c>
      <c r="L43" s="77" t="s">
        <v>432</v>
      </c>
      <c r="M43" s="77" t="s">
        <v>432</v>
      </c>
      <c r="N43" s="77" t="s">
        <v>432</v>
      </c>
      <c r="O43" s="78" t="s">
        <v>432</v>
      </c>
      <c r="P43" s="239" t="s">
        <v>432</v>
      </c>
      <c r="Q43" s="240" t="s">
        <v>432</v>
      </c>
      <c r="R43" s="240" t="s">
        <v>432</v>
      </c>
      <c r="S43" s="240" t="s">
        <v>432</v>
      </c>
      <c r="T43" s="240" t="s">
        <v>432</v>
      </c>
      <c r="U43" s="241" t="s">
        <v>432</v>
      </c>
      <c r="V43" s="239" t="s">
        <v>432</v>
      </c>
      <c r="W43" s="240" t="s">
        <v>432</v>
      </c>
      <c r="X43" s="68" t="s">
        <v>432</v>
      </c>
      <c r="Y43" s="68" t="s">
        <v>432</v>
      </c>
      <c r="Z43" s="68" t="s">
        <v>432</v>
      </c>
      <c r="AA43" s="69" t="s">
        <v>432</v>
      </c>
      <c r="AB43" s="55" t="s">
        <v>432</v>
      </c>
      <c r="AC43" s="56" t="s">
        <v>432</v>
      </c>
      <c r="AD43" s="56" t="s">
        <v>432</v>
      </c>
      <c r="AE43" s="56" t="s">
        <v>432</v>
      </c>
      <c r="AF43" s="56" t="s">
        <v>432</v>
      </c>
      <c r="AG43" s="57" t="s">
        <v>432</v>
      </c>
      <c r="AH43" s="58" t="s">
        <v>432</v>
      </c>
      <c r="AI43" s="59" t="s">
        <v>432</v>
      </c>
      <c r="AJ43" s="59" t="s">
        <v>432</v>
      </c>
      <c r="AK43" s="59" t="s">
        <v>432</v>
      </c>
      <c r="AL43" s="59" t="s">
        <v>432</v>
      </c>
      <c r="AN43" s="442"/>
      <c r="AO43" s="443"/>
      <c r="AP43" s="443"/>
      <c r="AQ43" s="443"/>
      <c r="AR43" s="443"/>
      <c r="AS43" s="443"/>
      <c r="AT43" s="448"/>
      <c r="AU43" s="448"/>
    </row>
    <row r="44" spans="2:47" ht="15.75" x14ac:dyDescent="0.5">
      <c r="B44" s="397"/>
      <c r="C44" s="397"/>
      <c r="D44" s="398"/>
      <c r="E44" s="402"/>
      <c r="F44" s="403"/>
      <c r="G44" s="403"/>
      <c r="H44" s="403"/>
      <c r="I44" s="403"/>
      <c r="J44" s="76" t="s">
        <v>432</v>
      </c>
      <c r="K44" s="77" t="s">
        <v>432</v>
      </c>
      <c r="L44" s="77" t="s">
        <v>432</v>
      </c>
      <c r="M44" s="77" t="s">
        <v>432</v>
      </c>
      <c r="N44" s="77" t="s">
        <v>432</v>
      </c>
      <c r="O44" s="78" t="s">
        <v>432</v>
      </c>
      <c r="P44" s="239" t="s">
        <v>432</v>
      </c>
      <c r="Q44" s="240" t="s">
        <v>432</v>
      </c>
      <c r="R44" s="240" t="s">
        <v>432</v>
      </c>
      <c r="S44" s="240" t="s">
        <v>432</v>
      </c>
      <c r="T44" s="240" t="s">
        <v>432</v>
      </c>
      <c r="U44" s="241" t="s">
        <v>432</v>
      </c>
      <c r="V44" s="239" t="s">
        <v>432</v>
      </c>
      <c r="W44" s="240" t="s">
        <v>432</v>
      </c>
      <c r="X44" s="68" t="s">
        <v>432</v>
      </c>
      <c r="Y44" s="68" t="s">
        <v>432</v>
      </c>
      <c r="Z44" s="68" t="s">
        <v>432</v>
      </c>
      <c r="AA44" s="69" t="s">
        <v>432</v>
      </c>
      <c r="AB44" s="55" t="s">
        <v>432</v>
      </c>
      <c r="AC44" s="56" t="s">
        <v>432</v>
      </c>
      <c r="AD44" s="56" t="s">
        <v>432</v>
      </c>
      <c r="AE44" s="56" t="s">
        <v>432</v>
      </c>
      <c r="AF44" s="56" t="s">
        <v>432</v>
      </c>
      <c r="AG44" s="57" t="s">
        <v>432</v>
      </c>
      <c r="AH44" s="58" t="s">
        <v>432</v>
      </c>
      <c r="AI44" s="59" t="s">
        <v>432</v>
      </c>
      <c r="AJ44" s="59" t="s">
        <v>432</v>
      </c>
      <c r="AK44" s="59" t="s">
        <v>432</v>
      </c>
      <c r="AL44" s="59" t="s">
        <v>432</v>
      </c>
      <c r="AN44" s="442"/>
      <c r="AO44" s="443"/>
      <c r="AP44" s="443"/>
      <c r="AQ44" s="443"/>
      <c r="AR44" s="443"/>
      <c r="AS44" s="443"/>
      <c r="AT44" s="448"/>
      <c r="AU44" s="448"/>
    </row>
    <row r="45" spans="2:47" ht="3" customHeight="1" thickBot="1" x14ac:dyDescent="0.55000000000000004">
      <c r="B45" s="397"/>
      <c r="C45" s="397"/>
      <c r="D45" s="398"/>
      <c r="E45" s="402"/>
      <c r="F45" s="403"/>
      <c r="G45" s="403"/>
      <c r="H45" s="403"/>
      <c r="I45" s="403"/>
      <c r="J45" s="76" t="s">
        <v>432</v>
      </c>
      <c r="K45" s="77" t="s">
        <v>432</v>
      </c>
      <c r="L45" s="77" t="s">
        <v>432</v>
      </c>
      <c r="M45" s="77" t="s">
        <v>432</v>
      </c>
      <c r="N45" s="77" t="s">
        <v>432</v>
      </c>
      <c r="O45" s="78" t="s">
        <v>432</v>
      </c>
      <c r="P45" s="239" t="s">
        <v>432</v>
      </c>
      <c r="Q45" s="240" t="s">
        <v>432</v>
      </c>
      <c r="R45" s="240" t="s">
        <v>432</v>
      </c>
      <c r="S45" s="240" t="s">
        <v>432</v>
      </c>
      <c r="T45" s="240" t="s">
        <v>432</v>
      </c>
      <c r="U45" s="241" t="s">
        <v>432</v>
      </c>
      <c r="V45" s="239" t="s">
        <v>432</v>
      </c>
      <c r="W45" s="240" t="s">
        <v>432</v>
      </c>
      <c r="X45" s="68" t="s">
        <v>432</v>
      </c>
      <c r="Y45" s="68" t="s">
        <v>432</v>
      </c>
      <c r="Z45" s="68" t="s">
        <v>432</v>
      </c>
      <c r="AA45" s="69" t="s">
        <v>432</v>
      </c>
      <c r="AB45" s="55" t="s">
        <v>432</v>
      </c>
      <c r="AC45" s="56" t="s">
        <v>432</v>
      </c>
      <c r="AD45" s="56" t="s">
        <v>432</v>
      </c>
      <c r="AE45" s="56" t="s">
        <v>432</v>
      </c>
      <c r="AF45" s="56" t="s">
        <v>432</v>
      </c>
      <c r="AG45" s="57" t="s">
        <v>432</v>
      </c>
      <c r="AH45" s="58" t="s">
        <v>432</v>
      </c>
      <c r="AI45" s="59" t="s">
        <v>432</v>
      </c>
      <c r="AJ45" s="59" t="s">
        <v>432</v>
      </c>
      <c r="AK45" s="59" t="s">
        <v>432</v>
      </c>
      <c r="AL45" s="59" t="s">
        <v>432</v>
      </c>
      <c r="AN45" s="442"/>
      <c r="AO45" s="443"/>
      <c r="AP45" s="443"/>
      <c r="AQ45" s="443"/>
      <c r="AR45" s="443"/>
      <c r="AS45" s="444"/>
      <c r="AT45" s="36"/>
      <c r="AU45" s="36"/>
    </row>
    <row r="46" spans="2:47" ht="16.149999999999999" hidden="1" thickBot="1" x14ac:dyDescent="0.55000000000000004">
      <c r="B46" s="397"/>
      <c r="C46" s="397"/>
      <c r="D46" s="398"/>
      <c r="E46" s="402"/>
      <c r="F46" s="403"/>
      <c r="G46" s="403"/>
      <c r="H46" s="403"/>
      <c r="I46" s="403"/>
      <c r="J46" s="76" t="s">
        <v>432</v>
      </c>
      <c r="K46" s="77" t="s">
        <v>432</v>
      </c>
      <c r="L46" s="77" t="s">
        <v>432</v>
      </c>
      <c r="M46" s="77" t="s">
        <v>432</v>
      </c>
      <c r="N46" s="77" t="s">
        <v>432</v>
      </c>
      <c r="O46" s="78" t="s">
        <v>432</v>
      </c>
      <c r="P46" s="67" t="s">
        <v>432</v>
      </c>
      <c r="Q46" s="68" t="s">
        <v>432</v>
      </c>
      <c r="R46" s="68" t="s">
        <v>432</v>
      </c>
      <c r="S46" s="68" t="s">
        <v>432</v>
      </c>
      <c r="T46" s="68" t="s">
        <v>432</v>
      </c>
      <c r="U46" s="69" t="s">
        <v>432</v>
      </c>
      <c r="V46" s="67" t="s">
        <v>432</v>
      </c>
      <c r="W46" s="68" t="s">
        <v>432</v>
      </c>
      <c r="X46" s="68" t="s">
        <v>432</v>
      </c>
      <c r="Y46" s="68" t="s">
        <v>432</v>
      </c>
      <c r="Z46" s="68" t="s">
        <v>432</v>
      </c>
      <c r="AA46" s="69" t="s">
        <v>432</v>
      </c>
      <c r="AB46" s="55" t="s">
        <v>432</v>
      </c>
      <c r="AC46" s="56" t="s">
        <v>432</v>
      </c>
      <c r="AD46" s="56" t="s">
        <v>432</v>
      </c>
      <c r="AE46" s="56" t="s">
        <v>432</v>
      </c>
      <c r="AF46" s="56" t="s">
        <v>432</v>
      </c>
      <c r="AG46" s="57" t="s">
        <v>432</v>
      </c>
      <c r="AH46" s="58" t="s">
        <v>432</v>
      </c>
      <c r="AI46" s="59" t="s">
        <v>432</v>
      </c>
      <c r="AJ46" s="59" t="s">
        <v>432</v>
      </c>
      <c r="AK46" s="59" t="s">
        <v>432</v>
      </c>
      <c r="AL46" s="59" t="s">
        <v>432</v>
      </c>
      <c r="AN46" s="442"/>
      <c r="AO46" s="443"/>
      <c r="AP46" s="443"/>
      <c r="AQ46" s="443"/>
      <c r="AR46" s="443"/>
      <c r="AS46" s="444"/>
    </row>
    <row r="47" spans="2:47" ht="16.149999999999999" hidden="1" thickBot="1" x14ac:dyDescent="0.55000000000000004">
      <c r="B47" s="397"/>
      <c r="C47" s="397"/>
      <c r="D47" s="398"/>
      <c r="E47" s="405"/>
      <c r="F47" s="406"/>
      <c r="G47" s="406"/>
      <c r="H47" s="406"/>
      <c r="I47" s="406"/>
      <c r="J47" s="79" t="s">
        <v>432</v>
      </c>
      <c r="K47" s="80" t="s">
        <v>432</v>
      </c>
      <c r="L47" s="80" t="s">
        <v>432</v>
      </c>
      <c r="M47" s="80" t="s">
        <v>432</v>
      </c>
      <c r="N47" s="80" t="s">
        <v>432</v>
      </c>
      <c r="O47" s="81" t="s">
        <v>432</v>
      </c>
      <c r="P47" s="67" t="s">
        <v>432</v>
      </c>
      <c r="Q47" s="68" t="s">
        <v>432</v>
      </c>
      <c r="R47" s="68" t="s">
        <v>432</v>
      </c>
      <c r="S47" s="68" t="s">
        <v>432</v>
      </c>
      <c r="T47" s="68" t="s">
        <v>432</v>
      </c>
      <c r="U47" s="69" t="s">
        <v>432</v>
      </c>
      <c r="V47" s="70" t="s">
        <v>432</v>
      </c>
      <c r="W47" s="71" t="s">
        <v>432</v>
      </c>
      <c r="X47" s="71" t="s">
        <v>432</v>
      </c>
      <c r="Y47" s="71" t="s">
        <v>432</v>
      </c>
      <c r="Z47" s="71" t="s">
        <v>432</v>
      </c>
      <c r="AA47" s="72" t="s">
        <v>432</v>
      </c>
      <c r="AB47" s="60" t="s">
        <v>432</v>
      </c>
      <c r="AC47" s="61" t="s">
        <v>432</v>
      </c>
      <c r="AD47" s="61" t="s">
        <v>432</v>
      </c>
      <c r="AE47" s="61" t="s">
        <v>432</v>
      </c>
      <c r="AF47" s="61" t="s">
        <v>432</v>
      </c>
      <c r="AG47" s="62" t="s">
        <v>432</v>
      </c>
      <c r="AH47" s="63" t="s">
        <v>432</v>
      </c>
      <c r="AI47" s="64" t="s">
        <v>432</v>
      </c>
      <c r="AJ47" s="64" t="s">
        <v>432</v>
      </c>
      <c r="AK47" s="64" t="s">
        <v>432</v>
      </c>
      <c r="AL47" s="64" t="s">
        <v>432</v>
      </c>
      <c r="AN47" s="445"/>
      <c r="AO47" s="446"/>
      <c r="AP47" s="446"/>
      <c r="AQ47" s="446"/>
      <c r="AR47" s="446"/>
      <c r="AS47" s="447"/>
    </row>
    <row r="48" spans="2:47" ht="23.25" x14ac:dyDescent="0.7">
      <c r="B48" s="397"/>
      <c r="C48" s="397"/>
      <c r="D48" s="398"/>
      <c r="E48" s="399" t="s">
        <v>167</v>
      </c>
      <c r="F48" s="400"/>
      <c r="G48" s="400"/>
      <c r="H48" s="400"/>
      <c r="I48" s="401"/>
      <c r="J48" s="73" t="s">
        <v>432</v>
      </c>
      <c r="K48" s="74" t="s">
        <v>432</v>
      </c>
      <c r="L48" s="74" t="s">
        <v>432</v>
      </c>
      <c r="M48" s="74" t="s">
        <v>432</v>
      </c>
      <c r="N48" s="74" t="s">
        <v>432</v>
      </c>
      <c r="O48" s="75" t="s">
        <v>432</v>
      </c>
      <c r="P48" s="73" t="s">
        <v>432</v>
      </c>
      <c r="Q48" s="74" t="s">
        <v>432</v>
      </c>
      <c r="R48" s="74" t="s">
        <v>432</v>
      </c>
      <c r="S48" s="74" t="s">
        <v>432</v>
      </c>
      <c r="T48" s="74" t="s">
        <v>432</v>
      </c>
      <c r="U48" s="75" t="s">
        <v>432</v>
      </c>
      <c r="V48" s="236" t="s">
        <v>432</v>
      </c>
      <c r="W48" s="245" t="s">
        <v>432</v>
      </c>
      <c r="X48" s="65" t="s">
        <v>432</v>
      </c>
      <c r="Y48" s="65" t="s">
        <v>432</v>
      </c>
      <c r="Z48" s="65" t="s">
        <v>432</v>
      </c>
      <c r="AA48" s="66" t="s">
        <v>432</v>
      </c>
      <c r="AB48" s="50" t="s">
        <v>432</v>
      </c>
      <c r="AC48" s="51" t="s">
        <v>432</v>
      </c>
      <c r="AD48" s="51" t="s">
        <v>432</v>
      </c>
      <c r="AE48" s="51" t="s">
        <v>432</v>
      </c>
      <c r="AF48" s="51" t="s">
        <v>432</v>
      </c>
      <c r="AG48" s="52" t="s">
        <v>432</v>
      </c>
      <c r="AH48" s="53" t="s">
        <v>432</v>
      </c>
      <c r="AI48" s="54" t="s">
        <v>432</v>
      </c>
      <c r="AJ48" s="54" t="s">
        <v>432</v>
      </c>
      <c r="AK48" s="54" t="s">
        <v>432</v>
      </c>
      <c r="AL48" s="54" t="s">
        <v>432</v>
      </c>
    </row>
    <row r="49" spans="2:38" ht="15.75" x14ac:dyDescent="0.5">
      <c r="B49" s="397"/>
      <c r="C49" s="397"/>
      <c r="D49" s="398"/>
      <c r="E49" s="418"/>
      <c r="F49" s="403"/>
      <c r="G49" s="403"/>
      <c r="H49" s="403"/>
      <c r="I49" s="404"/>
      <c r="J49" s="76" t="s">
        <v>432</v>
      </c>
      <c r="K49" s="77" t="s">
        <v>432</v>
      </c>
      <c r="L49" s="77" t="s">
        <v>432</v>
      </c>
      <c r="M49" s="77" t="s">
        <v>432</v>
      </c>
      <c r="N49" s="77" t="s">
        <v>432</v>
      </c>
      <c r="O49" s="78" t="s">
        <v>432</v>
      </c>
      <c r="P49" s="76" t="s">
        <v>432</v>
      </c>
      <c r="Q49" s="77" t="s">
        <v>432</v>
      </c>
      <c r="R49" s="77" t="s">
        <v>432</v>
      </c>
      <c r="S49" s="77" t="s">
        <v>432</v>
      </c>
      <c r="T49" s="77" t="s">
        <v>432</v>
      </c>
      <c r="U49" s="78" t="s">
        <v>432</v>
      </c>
      <c r="V49" s="239" t="s">
        <v>432</v>
      </c>
      <c r="W49" s="240" t="s">
        <v>432</v>
      </c>
      <c r="X49" s="68" t="s">
        <v>432</v>
      </c>
      <c r="Y49" s="68" t="s">
        <v>432</v>
      </c>
      <c r="Z49" s="68" t="s">
        <v>432</v>
      </c>
      <c r="AA49" s="69" t="s">
        <v>432</v>
      </c>
      <c r="AB49" s="55" t="s">
        <v>432</v>
      </c>
      <c r="AC49" s="56" t="s">
        <v>432</v>
      </c>
      <c r="AD49" s="56" t="s">
        <v>432</v>
      </c>
      <c r="AE49" s="56" t="s">
        <v>432</v>
      </c>
      <c r="AF49" s="56" t="s">
        <v>432</v>
      </c>
      <c r="AG49" s="57" t="s">
        <v>432</v>
      </c>
      <c r="AH49" s="58" t="s">
        <v>432</v>
      </c>
      <c r="AI49" s="59" t="s">
        <v>432</v>
      </c>
      <c r="AJ49" s="59" t="s">
        <v>432</v>
      </c>
      <c r="AK49" s="59" t="s">
        <v>432</v>
      </c>
      <c r="AL49" s="59" t="s">
        <v>432</v>
      </c>
    </row>
    <row r="50" spans="2:38" ht="15.75" x14ac:dyDescent="0.5">
      <c r="B50" s="397"/>
      <c r="C50" s="397"/>
      <c r="D50" s="398"/>
      <c r="E50" s="418"/>
      <c r="F50" s="403"/>
      <c r="G50" s="403"/>
      <c r="H50" s="403"/>
      <c r="I50" s="404"/>
      <c r="J50" s="76" t="s">
        <v>432</v>
      </c>
      <c r="K50" s="77" t="s">
        <v>432</v>
      </c>
      <c r="L50" s="77" t="s">
        <v>432</v>
      </c>
      <c r="M50" s="77" t="s">
        <v>432</v>
      </c>
      <c r="N50" s="77" t="s">
        <v>432</v>
      </c>
      <c r="O50" s="78" t="s">
        <v>432</v>
      </c>
      <c r="P50" s="76" t="s">
        <v>432</v>
      </c>
      <c r="Q50" s="77" t="s">
        <v>432</v>
      </c>
      <c r="R50" s="77" t="s">
        <v>432</v>
      </c>
      <c r="S50" s="77" t="s">
        <v>432</v>
      </c>
      <c r="T50" s="77" t="s">
        <v>432</v>
      </c>
      <c r="U50" s="78" t="s">
        <v>432</v>
      </c>
      <c r="V50" s="239" t="s">
        <v>432</v>
      </c>
      <c r="W50" s="240" t="s">
        <v>432</v>
      </c>
      <c r="X50" s="68" t="s">
        <v>432</v>
      </c>
      <c r="Y50" s="68" t="s">
        <v>432</v>
      </c>
      <c r="Z50" s="68" t="s">
        <v>432</v>
      </c>
      <c r="AA50" s="69" t="s">
        <v>432</v>
      </c>
      <c r="AB50" s="55" t="s">
        <v>432</v>
      </c>
      <c r="AC50" s="56" t="s">
        <v>432</v>
      </c>
      <c r="AD50" s="56" t="s">
        <v>432</v>
      </c>
      <c r="AE50" s="56" t="s">
        <v>432</v>
      </c>
      <c r="AF50" s="56" t="s">
        <v>432</v>
      </c>
      <c r="AG50" s="57" t="s">
        <v>432</v>
      </c>
      <c r="AH50" s="58" t="s">
        <v>432</v>
      </c>
      <c r="AI50" s="59" t="s">
        <v>432</v>
      </c>
      <c r="AJ50" s="59" t="s">
        <v>432</v>
      </c>
      <c r="AK50" s="59" t="s">
        <v>432</v>
      </c>
      <c r="AL50" s="59" t="s">
        <v>432</v>
      </c>
    </row>
    <row r="51" spans="2:38" ht="15.75" x14ac:dyDescent="0.5">
      <c r="B51" s="397"/>
      <c r="C51" s="397"/>
      <c r="D51" s="398"/>
      <c r="E51" s="402"/>
      <c r="F51" s="403"/>
      <c r="G51" s="403"/>
      <c r="H51" s="403"/>
      <c r="I51" s="404"/>
      <c r="J51" s="76" t="s">
        <v>432</v>
      </c>
      <c r="K51" s="77" t="s">
        <v>432</v>
      </c>
      <c r="L51" s="77" t="s">
        <v>432</v>
      </c>
      <c r="M51" s="77" t="s">
        <v>432</v>
      </c>
      <c r="N51" s="77" t="s">
        <v>432</v>
      </c>
      <c r="O51" s="78" t="s">
        <v>432</v>
      </c>
      <c r="P51" s="76" t="s">
        <v>432</v>
      </c>
      <c r="Q51" s="77" t="s">
        <v>432</v>
      </c>
      <c r="R51" s="77" t="s">
        <v>432</v>
      </c>
      <c r="S51" s="77" t="s">
        <v>432</v>
      </c>
      <c r="T51" s="77" t="s">
        <v>432</v>
      </c>
      <c r="U51" s="78" t="s">
        <v>432</v>
      </c>
      <c r="V51" s="239" t="s">
        <v>432</v>
      </c>
      <c r="W51" s="240" t="s">
        <v>432</v>
      </c>
      <c r="X51" s="68" t="s">
        <v>432</v>
      </c>
      <c r="Y51" s="68" t="s">
        <v>432</v>
      </c>
      <c r="Z51" s="68" t="s">
        <v>432</v>
      </c>
      <c r="AA51" s="69" t="s">
        <v>432</v>
      </c>
      <c r="AB51" s="55" t="s">
        <v>432</v>
      </c>
      <c r="AC51" s="56" t="s">
        <v>432</v>
      </c>
      <c r="AD51" s="56" t="s">
        <v>432</v>
      </c>
      <c r="AE51" s="56" t="s">
        <v>432</v>
      </c>
      <c r="AF51" s="56" t="s">
        <v>432</v>
      </c>
      <c r="AG51" s="57" t="s">
        <v>432</v>
      </c>
      <c r="AH51" s="58" t="s">
        <v>432</v>
      </c>
      <c r="AI51" s="59" t="s">
        <v>432</v>
      </c>
      <c r="AJ51" s="59" t="s">
        <v>432</v>
      </c>
      <c r="AK51" s="59" t="s">
        <v>432</v>
      </c>
      <c r="AL51" s="59" t="s">
        <v>432</v>
      </c>
    </row>
    <row r="52" spans="2:38" ht="15.75" x14ac:dyDescent="0.5">
      <c r="B52" s="397"/>
      <c r="C52" s="397"/>
      <c r="D52" s="398"/>
      <c r="E52" s="402"/>
      <c r="F52" s="403"/>
      <c r="G52" s="403"/>
      <c r="H52" s="403"/>
      <c r="I52" s="404"/>
      <c r="J52" s="76" t="s">
        <v>432</v>
      </c>
      <c r="K52" s="77" t="s">
        <v>432</v>
      </c>
      <c r="L52" s="77" t="s">
        <v>432</v>
      </c>
      <c r="M52" s="77" t="s">
        <v>432</v>
      </c>
      <c r="N52" s="77" t="s">
        <v>432</v>
      </c>
      <c r="O52" s="78" t="s">
        <v>432</v>
      </c>
      <c r="P52" s="76" t="s">
        <v>432</v>
      </c>
      <c r="Q52" s="77" t="s">
        <v>432</v>
      </c>
      <c r="R52" s="77" t="s">
        <v>432</v>
      </c>
      <c r="S52" s="77" t="s">
        <v>432</v>
      </c>
      <c r="T52" s="77" t="s">
        <v>432</v>
      </c>
      <c r="U52" s="78" t="s">
        <v>432</v>
      </c>
      <c r="V52" s="239" t="s">
        <v>432</v>
      </c>
      <c r="W52" s="240" t="s">
        <v>432</v>
      </c>
      <c r="X52" s="68" t="s">
        <v>432</v>
      </c>
      <c r="Y52" s="68" t="s">
        <v>432</v>
      </c>
      <c r="Z52" s="68" t="s">
        <v>432</v>
      </c>
      <c r="AA52" s="69" t="s">
        <v>432</v>
      </c>
      <c r="AB52" s="55" t="s">
        <v>432</v>
      </c>
      <c r="AC52" s="56" t="s">
        <v>432</v>
      </c>
      <c r="AD52" s="56" t="s">
        <v>432</v>
      </c>
      <c r="AE52" s="56" t="s">
        <v>432</v>
      </c>
      <c r="AF52" s="56" t="s">
        <v>432</v>
      </c>
      <c r="AG52" s="57" t="s">
        <v>432</v>
      </c>
      <c r="AH52" s="58" t="s">
        <v>432</v>
      </c>
      <c r="AI52" s="59" t="s">
        <v>432</v>
      </c>
      <c r="AJ52" s="59" t="s">
        <v>432</v>
      </c>
      <c r="AK52" s="59" t="s">
        <v>432</v>
      </c>
      <c r="AL52" s="59" t="s">
        <v>432</v>
      </c>
    </row>
    <row r="53" spans="2:38" ht="5.25" customHeight="1" x14ac:dyDescent="0.5">
      <c r="B53" s="397"/>
      <c r="C53" s="397"/>
      <c r="D53" s="398"/>
      <c r="E53" s="402"/>
      <c r="F53" s="403"/>
      <c r="G53" s="403"/>
      <c r="H53" s="403"/>
      <c r="I53" s="404"/>
      <c r="J53" s="76" t="s">
        <v>432</v>
      </c>
      <c r="K53" s="77" t="s">
        <v>432</v>
      </c>
      <c r="L53" s="77" t="s">
        <v>432</v>
      </c>
      <c r="M53" s="77" t="s">
        <v>432</v>
      </c>
      <c r="N53" s="77" t="s">
        <v>432</v>
      </c>
      <c r="O53" s="78" t="s">
        <v>432</v>
      </c>
      <c r="P53" s="76" t="s">
        <v>432</v>
      </c>
      <c r="Q53" s="77" t="s">
        <v>432</v>
      </c>
      <c r="R53" s="77" t="s">
        <v>432</v>
      </c>
      <c r="S53" s="77" t="s">
        <v>432</v>
      </c>
      <c r="T53" s="77" t="s">
        <v>432</v>
      </c>
      <c r="U53" s="78" t="s">
        <v>432</v>
      </c>
      <c r="V53" s="239" t="s">
        <v>432</v>
      </c>
      <c r="W53" s="240" t="s">
        <v>432</v>
      </c>
      <c r="X53" s="68" t="s">
        <v>432</v>
      </c>
      <c r="Y53" s="68" t="s">
        <v>432</v>
      </c>
      <c r="Z53" s="68" t="s">
        <v>432</v>
      </c>
      <c r="AA53" s="69" t="s">
        <v>432</v>
      </c>
      <c r="AB53" s="55" t="s">
        <v>432</v>
      </c>
      <c r="AC53" s="56" t="s">
        <v>432</v>
      </c>
      <c r="AD53" s="56" t="s">
        <v>432</v>
      </c>
      <c r="AE53" s="56" t="s">
        <v>432</v>
      </c>
      <c r="AF53" s="56" t="s">
        <v>432</v>
      </c>
      <c r="AG53" s="57" t="s">
        <v>432</v>
      </c>
      <c r="AH53" s="58" t="s">
        <v>432</v>
      </c>
      <c r="AI53" s="59" t="s">
        <v>432</v>
      </c>
      <c r="AJ53" s="59" t="s">
        <v>432</v>
      </c>
      <c r="AK53" s="59" t="s">
        <v>432</v>
      </c>
      <c r="AL53" s="59" t="s">
        <v>432</v>
      </c>
    </row>
    <row r="54" spans="2:38" ht="3" hidden="1" customHeight="1" x14ac:dyDescent="0.5">
      <c r="B54" s="397"/>
      <c r="C54" s="397"/>
      <c r="D54" s="398"/>
      <c r="E54" s="402"/>
      <c r="F54" s="403"/>
      <c r="G54" s="403"/>
      <c r="H54" s="403"/>
      <c r="I54" s="404"/>
      <c r="J54" s="76" t="s">
        <v>432</v>
      </c>
      <c r="K54" s="77" t="s">
        <v>432</v>
      </c>
      <c r="L54" s="77" t="s">
        <v>432</v>
      </c>
      <c r="M54" s="77" t="s">
        <v>432</v>
      </c>
      <c r="N54" s="77" t="s">
        <v>432</v>
      </c>
      <c r="O54" s="78" t="s">
        <v>432</v>
      </c>
      <c r="P54" s="76" t="s">
        <v>432</v>
      </c>
      <c r="Q54" s="77" t="s">
        <v>432</v>
      </c>
      <c r="R54" s="77" t="s">
        <v>432</v>
      </c>
      <c r="S54" s="77" t="s">
        <v>432</v>
      </c>
      <c r="T54" s="77" t="s">
        <v>432</v>
      </c>
      <c r="U54" s="78" t="s">
        <v>432</v>
      </c>
      <c r="V54" s="239" t="s">
        <v>432</v>
      </c>
      <c r="W54" s="240" t="s">
        <v>432</v>
      </c>
      <c r="X54" s="68" t="s">
        <v>432</v>
      </c>
      <c r="Y54" s="68" t="s">
        <v>432</v>
      </c>
      <c r="Z54" s="68" t="s">
        <v>432</v>
      </c>
      <c r="AA54" s="69" t="s">
        <v>432</v>
      </c>
      <c r="AB54" s="55" t="s">
        <v>432</v>
      </c>
      <c r="AC54" s="56" t="s">
        <v>432</v>
      </c>
      <c r="AD54" s="56" t="s">
        <v>432</v>
      </c>
      <c r="AE54" s="56" t="s">
        <v>432</v>
      </c>
      <c r="AF54" s="56" t="s">
        <v>432</v>
      </c>
      <c r="AG54" s="57" t="s">
        <v>432</v>
      </c>
      <c r="AH54" s="58" t="s">
        <v>432</v>
      </c>
      <c r="AI54" s="59" t="s">
        <v>432</v>
      </c>
      <c r="AJ54" s="59" t="s">
        <v>432</v>
      </c>
      <c r="AK54" s="59" t="s">
        <v>432</v>
      </c>
      <c r="AL54" s="59" t="s">
        <v>432</v>
      </c>
    </row>
    <row r="55" spans="2:38" ht="15.75" hidden="1" x14ac:dyDescent="0.5">
      <c r="B55" s="397"/>
      <c r="C55" s="397"/>
      <c r="D55" s="398"/>
      <c r="E55" s="402"/>
      <c r="F55" s="403"/>
      <c r="G55" s="403"/>
      <c r="H55" s="403"/>
      <c r="I55" s="404"/>
      <c r="J55" s="76" t="s">
        <v>432</v>
      </c>
      <c r="K55" s="77" t="s">
        <v>432</v>
      </c>
      <c r="L55" s="77" t="s">
        <v>432</v>
      </c>
      <c r="M55" s="77" t="s">
        <v>432</v>
      </c>
      <c r="N55" s="77" t="s">
        <v>432</v>
      </c>
      <c r="O55" s="78" t="s">
        <v>432</v>
      </c>
      <c r="P55" s="76" t="s">
        <v>432</v>
      </c>
      <c r="Q55" s="77" t="s">
        <v>432</v>
      </c>
      <c r="R55" s="77" t="s">
        <v>432</v>
      </c>
      <c r="S55" s="77" t="s">
        <v>432</v>
      </c>
      <c r="T55" s="77" t="s">
        <v>432</v>
      </c>
      <c r="U55" s="78" t="s">
        <v>432</v>
      </c>
      <c r="V55" s="239" t="s">
        <v>432</v>
      </c>
      <c r="W55" s="240" t="s">
        <v>432</v>
      </c>
      <c r="X55" s="68" t="s">
        <v>432</v>
      </c>
      <c r="Y55" s="68" t="s">
        <v>432</v>
      </c>
      <c r="Z55" s="68" t="s">
        <v>432</v>
      </c>
      <c r="AA55" s="69" t="s">
        <v>432</v>
      </c>
      <c r="AB55" s="55" t="s">
        <v>432</v>
      </c>
      <c r="AC55" s="56" t="s">
        <v>432</v>
      </c>
      <c r="AD55" s="56" t="s">
        <v>432</v>
      </c>
      <c r="AE55" s="56" t="s">
        <v>432</v>
      </c>
      <c r="AF55" s="56" t="s">
        <v>432</v>
      </c>
      <c r="AG55" s="57" t="s">
        <v>432</v>
      </c>
      <c r="AH55" s="58" t="s">
        <v>432</v>
      </c>
      <c r="AI55" s="59" t="s">
        <v>432</v>
      </c>
      <c r="AJ55" s="59" t="s">
        <v>432</v>
      </c>
      <c r="AK55" s="59" t="s">
        <v>432</v>
      </c>
      <c r="AL55" s="59" t="s">
        <v>432</v>
      </c>
    </row>
    <row r="56" spans="2:38" ht="15.75" hidden="1" x14ac:dyDescent="0.5">
      <c r="B56" s="397"/>
      <c r="C56" s="397"/>
      <c r="D56" s="398"/>
      <c r="E56" s="402"/>
      <c r="F56" s="403"/>
      <c r="G56" s="403"/>
      <c r="H56" s="403"/>
      <c r="I56" s="404"/>
      <c r="J56" s="76" t="s">
        <v>432</v>
      </c>
      <c r="K56" s="77" t="s">
        <v>432</v>
      </c>
      <c r="L56" s="77" t="s">
        <v>432</v>
      </c>
      <c r="M56" s="77" t="s">
        <v>432</v>
      </c>
      <c r="N56" s="77" t="s">
        <v>432</v>
      </c>
      <c r="O56" s="78" t="s">
        <v>432</v>
      </c>
      <c r="P56" s="76" t="s">
        <v>432</v>
      </c>
      <c r="Q56" s="77" t="s">
        <v>432</v>
      </c>
      <c r="R56" s="77" t="s">
        <v>432</v>
      </c>
      <c r="S56" s="77" t="s">
        <v>432</v>
      </c>
      <c r="T56" s="77" t="s">
        <v>432</v>
      </c>
      <c r="U56" s="78" t="s">
        <v>432</v>
      </c>
      <c r="V56" s="239" t="s">
        <v>432</v>
      </c>
      <c r="W56" s="240" t="s">
        <v>432</v>
      </c>
      <c r="X56" s="68" t="s">
        <v>432</v>
      </c>
      <c r="Y56" s="68" t="s">
        <v>432</v>
      </c>
      <c r="Z56" s="68" t="s">
        <v>432</v>
      </c>
      <c r="AA56" s="69" t="s">
        <v>432</v>
      </c>
      <c r="AB56" s="55" t="s">
        <v>432</v>
      </c>
      <c r="AC56" s="56" t="s">
        <v>432</v>
      </c>
      <c r="AD56" s="56" t="s">
        <v>432</v>
      </c>
      <c r="AE56" s="56" t="s">
        <v>432</v>
      </c>
      <c r="AF56" s="56" t="s">
        <v>432</v>
      </c>
      <c r="AG56" s="57" t="s">
        <v>432</v>
      </c>
      <c r="AH56" s="58" t="s">
        <v>432</v>
      </c>
      <c r="AI56" s="59" t="s">
        <v>432</v>
      </c>
      <c r="AJ56" s="59" t="s">
        <v>432</v>
      </c>
      <c r="AK56" s="59" t="s">
        <v>432</v>
      </c>
      <c r="AL56" s="59" t="s">
        <v>432</v>
      </c>
    </row>
    <row r="57" spans="2:38" ht="16.149999999999999" thickBot="1" x14ac:dyDescent="0.55000000000000004">
      <c r="B57" s="397"/>
      <c r="C57" s="397"/>
      <c r="D57" s="398"/>
      <c r="E57" s="405"/>
      <c r="F57" s="406"/>
      <c r="G57" s="406"/>
      <c r="H57" s="406"/>
      <c r="I57" s="407"/>
      <c r="J57" s="79" t="s">
        <v>432</v>
      </c>
      <c r="K57" s="80" t="s">
        <v>432</v>
      </c>
      <c r="L57" s="80" t="s">
        <v>432</v>
      </c>
      <c r="M57" s="80" t="s">
        <v>432</v>
      </c>
      <c r="N57" s="80" t="s">
        <v>432</v>
      </c>
      <c r="O57" s="81" t="s">
        <v>432</v>
      </c>
      <c r="P57" s="79" t="s">
        <v>432</v>
      </c>
      <c r="Q57" s="80" t="s">
        <v>432</v>
      </c>
      <c r="R57" s="80" t="s">
        <v>432</v>
      </c>
      <c r="S57" s="80" t="s">
        <v>432</v>
      </c>
      <c r="T57" s="80" t="s">
        <v>432</v>
      </c>
      <c r="U57" s="81" t="s">
        <v>432</v>
      </c>
      <c r="V57" s="242" t="s">
        <v>432</v>
      </c>
      <c r="W57" s="243" t="s">
        <v>432</v>
      </c>
      <c r="X57" s="71" t="s">
        <v>432</v>
      </c>
      <c r="Y57" s="71" t="s">
        <v>432</v>
      </c>
      <c r="Z57" s="71" t="s">
        <v>432</v>
      </c>
      <c r="AA57" s="72" t="s">
        <v>432</v>
      </c>
      <c r="AB57" s="60" t="s">
        <v>432</v>
      </c>
      <c r="AC57" s="61" t="s">
        <v>432</v>
      </c>
      <c r="AD57" s="61" t="s">
        <v>432</v>
      </c>
      <c r="AE57" s="61" t="s">
        <v>432</v>
      </c>
      <c r="AF57" s="61" t="s">
        <v>432</v>
      </c>
      <c r="AG57" s="62" t="s">
        <v>432</v>
      </c>
      <c r="AH57" s="58" t="s">
        <v>432</v>
      </c>
      <c r="AI57" s="59" t="s">
        <v>432</v>
      </c>
      <c r="AJ57" s="59" t="s">
        <v>432</v>
      </c>
      <c r="AK57" s="59" t="s">
        <v>432</v>
      </c>
      <c r="AL57" s="59" t="s">
        <v>432</v>
      </c>
    </row>
    <row r="58" spans="2:38" ht="15" customHeight="1" x14ac:dyDescent="0.45">
      <c r="J58" s="399" t="s">
        <v>168</v>
      </c>
      <c r="K58" s="400"/>
      <c r="L58" s="400"/>
      <c r="M58" s="400"/>
      <c r="N58" s="400"/>
      <c r="O58" s="401"/>
      <c r="P58" s="399" t="s">
        <v>169</v>
      </c>
      <c r="Q58" s="400"/>
      <c r="R58" s="400"/>
      <c r="S58" s="400"/>
      <c r="T58" s="400"/>
      <c r="U58" s="401"/>
      <c r="V58" s="399" t="s">
        <v>170</v>
      </c>
      <c r="W58" s="400"/>
      <c r="X58" s="400"/>
      <c r="Y58" s="400"/>
      <c r="Z58" s="400"/>
      <c r="AA58" s="401"/>
      <c r="AB58" s="399" t="s">
        <v>171</v>
      </c>
      <c r="AC58" s="449"/>
      <c r="AD58" s="400"/>
      <c r="AE58" s="400"/>
      <c r="AF58" s="400"/>
      <c r="AG58" s="400"/>
      <c r="AH58" s="399" t="s">
        <v>172</v>
      </c>
      <c r="AI58" s="400"/>
      <c r="AJ58" s="400"/>
      <c r="AK58" s="400"/>
      <c r="AL58" s="401"/>
    </row>
    <row r="59" spans="2:38" ht="15" customHeight="1" x14ac:dyDescent="0.45">
      <c r="J59" s="402"/>
      <c r="K59" s="403"/>
      <c r="L59" s="403"/>
      <c r="M59" s="403"/>
      <c r="N59" s="403"/>
      <c r="O59" s="404"/>
      <c r="P59" s="402"/>
      <c r="Q59" s="403"/>
      <c r="R59" s="403"/>
      <c r="S59" s="403"/>
      <c r="T59" s="403"/>
      <c r="U59" s="404"/>
      <c r="V59" s="402"/>
      <c r="W59" s="403"/>
      <c r="X59" s="403"/>
      <c r="Y59" s="403"/>
      <c r="Z59" s="403"/>
      <c r="AA59" s="404"/>
      <c r="AB59" s="402"/>
      <c r="AC59" s="403"/>
      <c r="AD59" s="403"/>
      <c r="AE59" s="403"/>
      <c r="AF59" s="403"/>
      <c r="AG59" s="403"/>
      <c r="AH59" s="418"/>
      <c r="AI59" s="431"/>
      <c r="AJ59" s="431"/>
      <c r="AK59" s="431"/>
      <c r="AL59" s="404"/>
    </row>
    <row r="60" spans="2:38" ht="15" customHeight="1" x14ac:dyDescent="0.45">
      <c r="J60" s="402"/>
      <c r="K60" s="403"/>
      <c r="L60" s="403"/>
      <c r="M60" s="403"/>
      <c r="N60" s="403"/>
      <c r="O60" s="404"/>
      <c r="P60" s="402"/>
      <c r="Q60" s="403"/>
      <c r="R60" s="403"/>
      <c r="S60" s="403"/>
      <c r="T60" s="403"/>
      <c r="U60" s="404"/>
      <c r="V60" s="402"/>
      <c r="W60" s="403"/>
      <c r="X60" s="403"/>
      <c r="Y60" s="403"/>
      <c r="Z60" s="403"/>
      <c r="AA60" s="404"/>
      <c r="AB60" s="402"/>
      <c r="AC60" s="403"/>
      <c r="AD60" s="403"/>
      <c r="AE60" s="403"/>
      <c r="AF60" s="403"/>
      <c r="AG60" s="403"/>
      <c r="AH60" s="418"/>
      <c r="AI60" s="431"/>
      <c r="AJ60" s="431"/>
      <c r="AK60" s="431"/>
      <c r="AL60" s="404"/>
    </row>
    <row r="61" spans="2:38" ht="15" customHeight="1" x14ac:dyDescent="0.45">
      <c r="J61" s="402"/>
      <c r="K61" s="403"/>
      <c r="L61" s="403"/>
      <c r="M61" s="403"/>
      <c r="N61" s="403"/>
      <c r="O61" s="404"/>
      <c r="P61" s="402"/>
      <c r="Q61" s="403"/>
      <c r="R61" s="403"/>
      <c r="S61" s="403"/>
      <c r="T61" s="403"/>
      <c r="U61" s="404"/>
      <c r="V61" s="402"/>
      <c r="W61" s="403"/>
      <c r="X61" s="403"/>
      <c r="Y61" s="403"/>
      <c r="Z61" s="403"/>
      <c r="AA61" s="404"/>
      <c r="AB61" s="402"/>
      <c r="AC61" s="403"/>
      <c r="AD61" s="403"/>
      <c r="AE61" s="403"/>
      <c r="AF61" s="403"/>
      <c r="AG61" s="403"/>
      <c r="AH61" s="402"/>
      <c r="AI61" s="431"/>
      <c r="AJ61" s="431"/>
      <c r="AK61" s="431"/>
      <c r="AL61" s="404"/>
    </row>
    <row r="62" spans="2:38" ht="15" customHeight="1" x14ac:dyDescent="0.45">
      <c r="J62" s="402"/>
      <c r="K62" s="403"/>
      <c r="L62" s="403"/>
      <c r="M62" s="403"/>
      <c r="N62" s="403"/>
      <c r="O62" s="404"/>
      <c r="P62" s="402"/>
      <c r="Q62" s="403"/>
      <c r="R62" s="403"/>
      <c r="S62" s="403"/>
      <c r="T62" s="403"/>
      <c r="U62" s="404"/>
      <c r="V62" s="402"/>
      <c r="W62" s="403"/>
      <c r="X62" s="403"/>
      <c r="Y62" s="403"/>
      <c r="Z62" s="403"/>
      <c r="AA62" s="404"/>
      <c r="AB62" s="402"/>
      <c r="AC62" s="403"/>
      <c r="AD62" s="403"/>
      <c r="AE62" s="403"/>
      <c r="AF62" s="403"/>
      <c r="AG62" s="403"/>
      <c r="AH62" s="402"/>
      <c r="AI62" s="431"/>
      <c r="AJ62" s="431"/>
      <c r="AK62" s="431"/>
      <c r="AL62" s="404"/>
    </row>
    <row r="63" spans="2:38" ht="28.5" customHeight="1" thickBot="1" x14ac:dyDescent="0.5">
      <c r="J63" s="405"/>
      <c r="K63" s="406"/>
      <c r="L63" s="406"/>
      <c r="M63" s="406"/>
      <c r="N63" s="406"/>
      <c r="O63" s="407"/>
      <c r="P63" s="405"/>
      <c r="Q63" s="406"/>
      <c r="R63" s="406"/>
      <c r="S63" s="406"/>
      <c r="T63" s="406"/>
      <c r="U63" s="407"/>
      <c r="V63" s="405"/>
      <c r="W63" s="406"/>
      <c r="X63" s="406"/>
      <c r="Y63" s="406"/>
      <c r="Z63" s="406"/>
      <c r="AA63" s="407"/>
      <c r="AB63" s="405"/>
      <c r="AC63" s="406"/>
      <c r="AD63" s="406"/>
      <c r="AE63" s="406"/>
      <c r="AF63" s="406"/>
      <c r="AG63" s="406"/>
      <c r="AH63" s="405"/>
      <c r="AI63" s="406"/>
      <c r="AJ63" s="406"/>
      <c r="AK63" s="406"/>
      <c r="AL63" s="407"/>
    </row>
  </sheetData>
  <mergeCells count="22">
    <mergeCell ref="AH58:AL63"/>
    <mergeCell ref="E28:I37"/>
    <mergeCell ref="AN28:AS37"/>
    <mergeCell ref="AT28:AU35"/>
    <mergeCell ref="E38:I47"/>
    <mergeCell ref="AN38:AS47"/>
    <mergeCell ref="AT38:AU44"/>
    <mergeCell ref="E48:I57"/>
    <mergeCell ref="J58:O63"/>
    <mergeCell ref="P58:U63"/>
    <mergeCell ref="V58:AA63"/>
    <mergeCell ref="AB58:AG63"/>
    <mergeCell ref="B4:I6"/>
    <mergeCell ref="J4:AL6"/>
    <mergeCell ref="AT4:AU6"/>
    <mergeCell ref="B8:D57"/>
    <mergeCell ref="E8:I17"/>
    <mergeCell ref="AN8:AS17"/>
    <mergeCell ref="AT8:AU14"/>
    <mergeCell ref="E18:I27"/>
    <mergeCell ref="AN18:AS27"/>
    <mergeCell ref="AT18:AU27"/>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JS59"/>
  <sheetViews>
    <sheetView topLeftCell="G50" zoomScale="71" zoomScaleNormal="71" workbookViewId="0">
      <selection activeCell="U55" sqref="U55:U59"/>
    </sheetView>
  </sheetViews>
  <sheetFormatPr baseColWidth="10" defaultColWidth="11.3984375" defaultRowHeight="14.25" x14ac:dyDescent="0.45"/>
  <cols>
    <col min="1" max="2" width="18.3984375" style="82" customWidth="1"/>
    <col min="3" max="3" width="15.59765625" customWidth="1"/>
    <col min="4" max="4" width="27.59765625" style="82" customWidth="1"/>
    <col min="5" max="5" width="18" style="230" customWidth="1"/>
    <col min="6" max="6" width="40.1328125" customWidth="1"/>
    <col min="7" max="7" width="20.3984375" customWidth="1"/>
    <col min="8" max="8" width="10.3984375" style="231" customWidth="1"/>
    <col min="9" max="9" width="11.3984375" style="231" customWidth="1"/>
    <col min="10" max="10" width="10.1328125" style="232" customWidth="1"/>
    <col min="11" max="11" width="11.3984375" style="231" customWidth="1"/>
    <col min="12" max="12" width="10.86328125" style="231" customWidth="1"/>
    <col min="13" max="13" width="18.265625" style="231" bestFit="1" customWidth="1"/>
    <col min="14" max="14" width="18.265625" bestFit="1" customWidth="1"/>
    <col min="15" max="15" width="32.86328125" customWidth="1"/>
    <col min="16" max="16" width="16.59765625" customWidth="1"/>
    <col min="17" max="18" width="14.265625" customWidth="1"/>
    <col min="19" max="19" width="17.86328125" customWidth="1"/>
    <col min="20" max="20" width="15.1328125" customWidth="1"/>
    <col min="21" max="21" width="16.1328125" customWidth="1"/>
    <col min="22" max="177" width="11.3984375" style="7"/>
  </cols>
  <sheetData>
    <row r="1" spans="1:279" s="214" customFormat="1" ht="16.5" customHeight="1" x14ac:dyDescent="0.35">
      <c r="A1" s="369"/>
      <c r="B1" s="370"/>
      <c r="C1" s="370"/>
      <c r="D1" s="455" t="s">
        <v>438</v>
      </c>
      <c r="E1" s="455"/>
      <c r="F1" s="455"/>
      <c r="G1" s="455"/>
      <c r="H1" s="455"/>
      <c r="I1" s="455"/>
      <c r="J1" s="455"/>
      <c r="K1" s="455"/>
      <c r="L1" s="455"/>
      <c r="M1" s="455"/>
      <c r="N1" s="455"/>
      <c r="O1" s="455"/>
      <c r="P1" s="455"/>
      <c r="Q1" s="456"/>
      <c r="R1" s="235"/>
      <c r="S1" s="361" t="s">
        <v>67</v>
      </c>
      <c r="T1" s="361"/>
      <c r="U1" s="361"/>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213"/>
      <c r="DI1" s="213"/>
      <c r="DJ1" s="213"/>
      <c r="DK1" s="213"/>
      <c r="DL1" s="213"/>
      <c r="DM1" s="213"/>
      <c r="DN1" s="213"/>
      <c r="DO1" s="213"/>
      <c r="DP1" s="213"/>
      <c r="DQ1" s="213"/>
      <c r="DR1" s="213"/>
      <c r="DS1" s="213"/>
      <c r="DT1" s="213"/>
      <c r="DU1" s="213"/>
      <c r="DV1" s="213"/>
      <c r="DW1" s="213"/>
      <c r="DX1" s="213"/>
      <c r="DY1" s="213"/>
      <c r="DZ1" s="213"/>
      <c r="EA1" s="213"/>
      <c r="EB1" s="213"/>
      <c r="EC1" s="213"/>
      <c r="ED1" s="213"/>
      <c r="EE1" s="213"/>
      <c r="EF1" s="213"/>
      <c r="EG1" s="213"/>
      <c r="EH1" s="213"/>
      <c r="EI1" s="213"/>
      <c r="EJ1" s="213"/>
      <c r="EK1" s="213"/>
      <c r="EL1" s="213"/>
      <c r="EM1" s="213"/>
      <c r="EN1" s="213"/>
      <c r="EO1" s="213"/>
      <c r="EP1" s="213"/>
      <c r="EQ1" s="213"/>
      <c r="ER1" s="213"/>
      <c r="ES1" s="213"/>
      <c r="ET1" s="213"/>
      <c r="EU1" s="213"/>
      <c r="EV1" s="213"/>
      <c r="EW1" s="213"/>
      <c r="EX1" s="213"/>
      <c r="EY1" s="213"/>
      <c r="EZ1" s="213"/>
      <c r="FA1" s="213"/>
      <c r="FB1" s="213"/>
      <c r="FC1" s="213"/>
      <c r="FD1" s="213"/>
      <c r="FE1" s="213"/>
      <c r="FF1" s="213"/>
      <c r="FG1" s="213"/>
      <c r="FH1" s="213"/>
      <c r="FI1" s="213"/>
      <c r="FJ1" s="213"/>
      <c r="FK1" s="213"/>
      <c r="FL1" s="213"/>
      <c r="FM1" s="213"/>
      <c r="FN1" s="213"/>
      <c r="FO1" s="213"/>
      <c r="FP1" s="213"/>
      <c r="FQ1" s="213"/>
      <c r="FR1" s="213"/>
      <c r="FS1" s="213"/>
      <c r="FT1" s="213"/>
      <c r="FU1" s="213"/>
      <c r="FV1" s="213"/>
      <c r="FW1" s="213"/>
      <c r="FX1" s="213"/>
      <c r="FY1" s="213"/>
      <c r="FZ1" s="213"/>
      <c r="GA1" s="213"/>
      <c r="GB1" s="213"/>
      <c r="GC1" s="213"/>
      <c r="GD1" s="213"/>
      <c r="GE1" s="213"/>
      <c r="GF1" s="213"/>
      <c r="GG1" s="213"/>
      <c r="GH1" s="213"/>
      <c r="GI1" s="213"/>
      <c r="GJ1" s="213"/>
      <c r="GK1" s="213"/>
      <c r="GL1" s="213"/>
      <c r="GM1" s="213"/>
      <c r="GN1" s="213"/>
      <c r="GO1" s="213"/>
      <c r="GP1" s="213"/>
      <c r="GQ1" s="213"/>
      <c r="GR1" s="213"/>
      <c r="GS1" s="213"/>
      <c r="GT1" s="213"/>
      <c r="GU1" s="213"/>
      <c r="GV1" s="213"/>
      <c r="GW1" s="213"/>
      <c r="GX1" s="213"/>
      <c r="GY1" s="213"/>
      <c r="GZ1" s="213"/>
      <c r="HA1" s="213"/>
      <c r="HB1" s="213"/>
      <c r="HC1" s="213"/>
      <c r="HD1" s="213"/>
      <c r="HE1" s="213"/>
      <c r="HF1" s="213"/>
      <c r="HG1" s="213"/>
      <c r="HH1" s="213"/>
      <c r="HI1" s="213"/>
      <c r="HJ1" s="213"/>
      <c r="HK1" s="213"/>
      <c r="HL1" s="213"/>
      <c r="HM1" s="213"/>
      <c r="HN1" s="213"/>
      <c r="HO1" s="213"/>
      <c r="HP1" s="213"/>
      <c r="HQ1" s="213"/>
      <c r="HR1" s="213"/>
      <c r="HS1" s="213"/>
      <c r="HT1" s="213"/>
      <c r="HU1" s="213"/>
      <c r="HV1" s="213"/>
      <c r="HW1" s="213"/>
      <c r="HX1" s="213"/>
      <c r="HY1" s="213"/>
      <c r="HZ1" s="213"/>
      <c r="IA1" s="213"/>
      <c r="IB1" s="213"/>
      <c r="IC1" s="213"/>
      <c r="ID1" s="213"/>
      <c r="IE1" s="213"/>
      <c r="IF1" s="213"/>
      <c r="IG1" s="213"/>
      <c r="IH1" s="213"/>
      <c r="II1" s="213"/>
      <c r="IJ1" s="213"/>
      <c r="IK1" s="213"/>
      <c r="IL1" s="213"/>
      <c r="IM1" s="213"/>
      <c r="IN1" s="213"/>
      <c r="IO1" s="213"/>
      <c r="IP1" s="213"/>
      <c r="IQ1" s="213"/>
      <c r="IR1" s="213"/>
      <c r="IS1" s="213"/>
      <c r="IT1" s="213"/>
      <c r="IU1" s="213"/>
      <c r="IV1" s="213"/>
      <c r="IW1" s="213"/>
      <c r="IX1" s="213"/>
      <c r="IY1" s="213"/>
      <c r="IZ1" s="213"/>
      <c r="JA1" s="213"/>
      <c r="JB1" s="213"/>
      <c r="JC1" s="213"/>
      <c r="JD1" s="213"/>
      <c r="JE1" s="213"/>
      <c r="JF1" s="213"/>
      <c r="JG1" s="213"/>
      <c r="JH1" s="213"/>
      <c r="JI1" s="213"/>
      <c r="JJ1" s="213"/>
      <c r="JK1" s="213"/>
      <c r="JL1" s="213"/>
      <c r="JM1" s="213"/>
      <c r="JN1" s="213"/>
      <c r="JO1" s="213"/>
      <c r="JP1" s="213"/>
      <c r="JQ1" s="213"/>
      <c r="JR1" s="213"/>
      <c r="JS1" s="213"/>
    </row>
    <row r="2" spans="1:279" s="214" customFormat="1" ht="39.75" customHeight="1" x14ac:dyDescent="0.35">
      <c r="A2" s="371"/>
      <c r="B2" s="372"/>
      <c r="C2" s="372"/>
      <c r="D2" s="457"/>
      <c r="E2" s="457"/>
      <c r="F2" s="457"/>
      <c r="G2" s="457"/>
      <c r="H2" s="457"/>
      <c r="I2" s="457"/>
      <c r="J2" s="457"/>
      <c r="K2" s="457"/>
      <c r="L2" s="457"/>
      <c r="M2" s="457"/>
      <c r="N2" s="457"/>
      <c r="O2" s="457"/>
      <c r="P2" s="457"/>
      <c r="Q2" s="458"/>
      <c r="R2" s="235"/>
      <c r="S2" s="361"/>
      <c r="T2" s="361"/>
      <c r="U2" s="361"/>
      <c r="V2" s="213"/>
      <c r="W2" s="213"/>
      <c r="X2" s="213"/>
      <c r="Y2" s="213"/>
      <c r="Z2" s="213"/>
      <c r="AA2" s="213"/>
      <c r="AB2" s="213"/>
      <c r="AC2" s="213"/>
      <c r="AD2" s="213"/>
      <c r="AE2" s="213"/>
      <c r="AF2" s="213"/>
      <c r="AG2" s="213"/>
      <c r="AH2" s="213"/>
      <c r="AI2" s="213"/>
      <c r="AJ2" s="213"/>
      <c r="AK2" s="213"/>
      <c r="AL2" s="213"/>
      <c r="AM2" s="213"/>
      <c r="AN2" s="213"/>
      <c r="AO2" s="213"/>
      <c r="AP2" s="213"/>
      <c r="AQ2" s="213"/>
      <c r="AR2" s="213"/>
      <c r="AS2" s="213"/>
      <c r="AT2" s="213"/>
      <c r="AU2" s="213"/>
      <c r="AV2" s="213"/>
      <c r="AW2" s="213"/>
      <c r="AX2" s="213"/>
      <c r="AY2" s="213"/>
      <c r="AZ2" s="213"/>
      <c r="BA2" s="213"/>
      <c r="BB2" s="213"/>
      <c r="BC2" s="213"/>
      <c r="BD2" s="213"/>
      <c r="BE2" s="213"/>
      <c r="BF2" s="213"/>
      <c r="BG2" s="213"/>
      <c r="BH2" s="213"/>
      <c r="BI2" s="213"/>
      <c r="BJ2" s="213"/>
      <c r="BK2" s="213"/>
      <c r="BL2" s="213"/>
      <c r="BM2" s="213"/>
      <c r="BN2" s="213"/>
      <c r="BO2" s="213"/>
      <c r="BP2" s="213"/>
      <c r="BQ2" s="213"/>
      <c r="BR2" s="213"/>
      <c r="BS2" s="213"/>
      <c r="BT2" s="213"/>
      <c r="BU2" s="213"/>
      <c r="BV2" s="213"/>
      <c r="BW2" s="213"/>
      <c r="BX2" s="213"/>
      <c r="BY2" s="213"/>
      <c r="BZ2" s="213"/>
      <c r="CA2" s="213"/>
      <c r="CB2" s="213"/>
      <c r="CC2" s="213"/>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c r="ED2" s="213"/>
      <c r="EE2" s="213"/>
      <c r="EF2" s="213"/>
      <c r="EG2" s="213"/>
      <c r="EH2" s="213"/>
      <c r="EI2" s="213"/>
      <c r="EJ2" s="213"/>
      <c r="EK2" s="213"/>
      <c r="EL2" s="213"/>
      <c r="EM2" s="213"/>
      <c r="EN2" s="213"/>
      <c r="EO2" s="213"/>
      <c r="EP2" s="213"/>
      <c r="EQ2" s="213"/>
      <c r="ER2" s="213"/>
      <c r="ES2" s="213"/>
      <c r="ET2" s="213"/>
      <c r="EU2" s="213"/>
      <c r="EV2" s="213"/>
      <c r="EW2" s="213"/>
      <c r="EX2" s="213"/>
      <c r="EY2" s="213"/>
      <c r="EZ2" s="213"/>
      <c r="FA2" s="213"/>
      <c r="FB2" s="213"/>
      <c r="FC2" s="213"/>
      <c r="FD2" s="213"/>
      <c r="FE2" s="213"/>
      <c r="FF2" s="213"/>
      <c r="FG2" s="213"/>
      <c r="FH2" s="213"/>
      <c r="FI2" s="213"/>
      <c r="FJ2" s="213"/>
      <c r="FK2" s="213"/>
      <c r="FL2" s="213"/>
      <c r="FM2" s="213"/>
      <c r="FN2" s="213"/>
      <c r="FO2" s="213"/>
      <c r="FP2" s="213"/>
      <c r="FQ2" s="213"/>
      <c r="FR2" s="213"/>
      <c r="FS2" s="213"/>
      <c r="FT2" s="213"/>
      <c r="FU2" s="213"/>
      <c r="FV2" s="213"/>
      <c r="FW2" s="213"/>
      <c r="FX2" s="213"/>
      <c r="FY2" s="213"/>
      <c r="FZ2" s="213"/>
      <c r="GA2" s="213"/>
      <c r="GB2" s="213"/>
      <c r="GC2" s="213"/>
      <c r="GD2" s="213"/>
      <c r="GE2" s="213"/>
      <c r="GF2" s="213"/>
      <c r="GG2" s="213"/>
      <c r="GH2" s="213"/>
      <c r="GI2" s="213"/>
      <c r="GJ2" s="213"/>
      <c r="GK2" s="213"/>
      <c r="GL2" s="213"/>
      <c r="GM2" s="213"/>
      <c r="GN2" s="213"/>
      <c r="GO2" s="213"/>
      <c r="GP2" s="213"/>
      <c r="GQ2" s="213"/>
      <c r="GR2" s="213"/>
      <c r="GS2" s="213"/>
      <c r="GT2" s="213"/>
      <c r="GU2" s="213"/>
      <c r="GV2" s="213"/>
      <c r="GW2" s="213"/>
      <c r="GX2" s="213"/>
      <c r="GY2" s="213"/>
      <c r="GZ2" s="213"/>
      <c r="HA2" s="213"/>
      <c r="HB2" s="213"/>
      <c r="HC2" s="213"/>
      <c r="HD2" s="213"/>
      <c r="HE2" s="213"/>
      <c r="HF2" s="213"/>
      <c r="HG2" s="213"/>
      <c r="HH2" s="213"/>
      <c r="HI2" s="213"/>
      <c r="HJ2" s="213"/>
      <c r="HK2" s="213"/>
      <c r="HL2" s="213"/>
      <c r="HM2" s="213"/>
      <c r="HN2" s="213"/>
      <c r="HO2" s="213"/>
      <c r="HP2" s="213"/>
      <c r="HQ2" s="213"/>
      <c r="HR2" s="213"/>
      <c r="HS2" s="213"/>
      <c r="HT2" s="213"/>
      <c r="HU2" s="213"/>
      <c r="HV2" s="213"/>
      <c r="HW2" s="213"/>
      <c r="HX2" s="213"/>
      <c r="HY2" s="213"/>
      <c r="HZ2" s="213"/>
      <c r="IA2" s="213"/>
      <c r="IB2" s="213"/>
      <c r="IC2" s="213"/>
      <c r="ID2" s="213"/>
      <c r="IE2" s="213"/>
      <c r="IF2" s="213"/>
      <c r="IG2" s="213"/>
      <c r="IH2" s="213"/>
      <c r="II2" s="213"/>
      <c r="IJ2" s="213"/>
      <c r="IK2" s="213"/>
      <c r="IL2" s="213"/>
      <c r="IM2" s="213"/>
      <c r="IN2" s="213"/>
      <c r="IO2" s="213"/>
      <c r="IP2" s="213"/>
      <c r="IQ2" s="213"/>
      <c r="IR2" s="213"/>
      <c r="IS2" s="213"/>
      <c r="IT2" s="213"/>
      <c r="IU2" s="213"/>
      <c r="IV2" s="213"/>
      <c r="IW2" s="213"/>
      <c r="IX2" s="213"/>
      <c r="IY2" s="213"/>
      <c r="IZ2" s="213"/>
      <c r="JA2" s="213"/>
      <c r="JB2" s="213"/>
      <c r="JC2" s="213"/>
      <c r="JD2" s="213"/>
      <c r="JE2" s="213"/>
      <c r="JF2" s="213"/>
      <c r="JG2" s="213"/>
      <c r="JH2" s="213"/>
      <c r="JI2" s="213"/>
      <c r="JJ2" s="213"/>
      <c r="JK2" s="213"/>
      <c r="JL2" s="213"/>
      <c r="JM2" s="213"/>
      <c r="JN2" s="213"/>
      <c r="JO2" s="213"/>
      <c r="JP2" s="213"/>
      <c r="JQ2" s="213"/>
      <c r="JR2" s="213"/>
      <c r="JS2" s="213"/>
    </row>
    <row r="3" spans="1:279" s="214" customFormat="1" ht="3" customHeight="1" x14ac:dyDescent="0.35">
      <c r="A3" s="2"/>
      <c r="B3" s="2"/>
      <c r="C3" s="209"/>
      <c r="D3" s="457"/>
      <c r="E3" s="457"/>
      <c r="F3" s="457"/>
      <c r="G3" s="457"/>
      <c r="H3" s="457"/>
      <c r="I3" s="457"/>
      <c r="J3" s="457"/>
      <c r="K3" s="457"/>
      <c r="L3" s="457"/>
      <c r="M3" s="457"/>
      <c r="N3" s="457"/>
      <c r="O3" s="457"/>
      <c r="P3" s="457"/>
      <c r="Q3" s="458"/>
      <c r="R3" s="235"/>
      <c r="S3" s="361"/>
      <c r="T3" s="361"/>
      <c r="U3" s="361"/>
      <c r="V3" s="213"/>
      <c r="W3" s="213"/>
      <c r="X3" s="213"/>
      <c r="Y3" s="213"/>
      <c r="Z3" s="213"/>
      <c r="AA3" s="213"/>
      <c r="AB3" s="213"/>
      <c r="AC3" s="213"/>
      <c r="AD3" s="213"/>
      <c r="AE3" s="213"/>
      <c r="AF3" s="213"/>
      <c r="AG3" s="213"/>
      <c r="AH3" s="213"/>
      <c r="AI3" s="213"/>
      <c r="AJ3" s="213"/>
      <c r="AK3" s="213"/>
      <c r="AL3" s="213"/>
      <c r="AM3" s="213"/>
      <c r="AN3" s="213"/>
      <c r="AO3" s="213"/>
      <c r="AP3" s="213"/>
      <c r="AQ3" s="213"/>
      <c r="AR3" s="213"/>
      <c r="AS3" s="213"/>
      <c r="AT3" s="213"/>
      <c r="AU3" s="213"/>
      <c r="AV3" s="213"/>
      <c r="AW3" s="213"/>
      <c r="AX3" s="213"/>
      <c r="AY3" s="213"/>
      <c r="AZ3" s="213"/>
      <c r="BA3" s="213"/>
      <c r="BB3" s="213"/>
      <c r="BC3" s="213"/>
      <c r="BD3" s="213"/>
      <c r="BE3" s="213"/>
      <c r="BF3" s="213"/>
      <c r="BG3" s="213"/>
      <c r="BH3" s="213"/>
      <c r="BI3" s="213"/>
      <c r="BJ3" s="213"/>
      <c r="BK3" s="213"/>
      <c r="BL3" s="213"/>
      <c r="BM3" s="213"/>
      <c r="BN3" s="213"/>
      <c r="BO3" s="213"/>
      <c r="BP3" s="213"/>
      <c r="BQ3" s="213"/>
      <c r="BR3" s="213"/>
      <c r="BS3" s="213"/>
      <c r="BT3" s="213"/>
      <c r="BU3" s="213"/>
      <c r="BV3" s="213"/>
      <c r="BW3" s="213"/>
      <c r="BX3" s="213"/>
      <c r="BY3" s="213"/>
      <c r="BZ3" s="213"/>
      <c r="CA3" s="213"/>
      <c r="CB3" s="213"/>
      <c r="CC3" s="213"/>
      <c r="CD3" s="213"/>
      <c r="CE3" s="213"/>
      <c r="CF3" s="213"/>
      <c r="CG3" s="213"/>
      <c r="CH3" s="213"/>
      <c r="CI3" s="213"/>
      <c r="CJ3" s="213"/>
      <c r="CK3" s="213"/>
      <c r="CL3" s="213"/>
      <c r="CM3" s="213"/>
      <c r="CN3" s="213"/>
      <c r="CO3" s="213"/>
      <c r="CP3" s="213"/>
      <c r="CQ3" s="213"/>
      <c r="CR3" s="213"/>
      <c r="CS3" s="213"/>
      <c r="CT3" s="213"/>
      <c r="CU3" s="213"/>
      <c r="CV3" s="213"/>
      <c r="CW3" s="213"/>
      <c r="CX3" s="213"/>
      <c r="CY3" s="213"/>
      <c r="CZ3" s="213"/>
      <c r="DA3" s="213"/>
      <c r="DB3" s="213"/>
      <c r="DC3" s="213"/>
      <c r="DD3" s="213"/>
      <c r="DE3" s="213"/>
      <c r="DF3" s="213"/>
      <c r="DG3" s="213"/>
      <c r="DH3" s="213"/>
      <c r="DI3" s="213"/>
      <c r="DJ3" s="213"/>
      <c r="DK3" s="213"/>
      <c r="DL3" s="213"/>
      <c r="DM3" s="213"/>
      <c r="DN3" s="213"/>
      <c r="DO3" s="213"/>
      <c r="DP3" s="213"/>
      <c r="DQ3" s="213"/>
      <c r="DR3" s="213"/>
      <c r="DS3" s="213"/>
      <c r="DT3" s="213"/>
      <c r="DU3" s="213"/>
      <c r="DV3" s="213"/>
      <c r="DW3" s="213"/>
      <c r="DX3" s="213"/>
      <c r="DY3" s="213"/>
      <c r="DZ3" s="213"/>
      <c r="EA3" s="213"/>
      <c r="EB3" s="213"/>
      <c r="EC3" s="213"/>
      <c r="ED3" s="213"/>
      <c r="EE3" s="213"/>
      <c r="EF3" s="213"/>
      <c r="EG3" s="213"/>
      <c r="EH3" s="213"/>
      <c r="EI3" s="213"/>
      <c r="EJ3" s="213"/>
      <c r="EK3" s="213"/>
      <c r="EL3" s="213"/>
      <c r="EM3" s="213"/>
      <c r="EN3" s="213"/>
      <c r="EO3" s="213"/>
      <c r="EP3" s="213"/>
      <c r="EQ3" s="213"/>
      <c r="ER3" s="213"/>
      <c r="ES3" s="213"/>
      <c r="ET3" s="213"/>
      <c r="EU3" s="213"/>
      <c r="EV3" s="213"/>
      <c r="EW3" s="213"/>
      <c r="EX3" s="213"/>
      <c r="EY3" s="213"/>
      <c r="EZ3" s="213"/>
      <c r="FA3" s="213"/>
      <c r="FB3" s="213"/>
      <c r="FC3" s="213"/>
      <c r="FD3" s="213"/>
      <c r="FE3" s="213"/>
      <c r="FF3" s="213"/>
      <c r="FG3" s="213"/>
      <c r="FH3" s="213"/>
      <c r="FI3" s="213"/>
      <c r="FJ3" s="213"/>
      <c r="FK3" s="213"/>
      <c r="FL3" s="213"/>
      <c r="FM3" s="213"/>
      <c r="FN3" s="213"/>
      <c r="FO3" s="213"/>
      <c r="FP3" s="213"/>
      <c r="FQ3" s="213"/>
      <c r="FR3" s="213"/>
      <c r="FS3" s="213"/>
      <c r="FT3" s="213"/>
      <c r="FU3" s="213"/>
      <c r="FV3" s="213"/>
      <c r="FW3" s="213"/>
      <c r="FX3" s="213"/>
      <c r="FY3" s="213"/>
      <c r="FZ3" s="213"/>
      <c r="GA3" s="213"/>
      <c r="GB3" s="213"/>
      <c r="GC3" s="213"/>
      <c r="GD3" s="213"/>
      <c r="GE3" s="213"/>
      <c r="GF3" s="213"/>
      <c r="GG3" s="213"/>
      <c r="GH3" s="213"/>
      <c r="GI3" s="213"/>
      <c r="GJ3" s="213"/>
      <c r="GK3" s="213"/>
      <c r="GL3" s="213"/>
      <c r="GM3" s="213"/>
      <c r="GN3" s="213"/>
      <c r="GO3" s="213"/>
      <c r="GP3" s="213"/>
      <c r="GQ3" s="213"/>
      <c r="GR3" s="213"/>
      <c r="GS3" s="213"/>
      <c r="GT3" s="213"/>
      <c r="GU3" s="213"/>
      <c r="GV3" s="213"/>
      <c r="GW3" s="213"/>
      <c r="GX3" s="213"/>
      <c r="GY3" s="213"/>
      <c r="GZ3" s="213"/>
      <c r="HA3" s="213"/>
      <c r="HB3" s="213"/>
      <c r="HC3" s="213"/>
      <c r="HD3" s="213"/>
      <c r="HE3" s="213"/>
      <c r="HF3" s="213"/>
      <c r="HG3" s="213"/>
      <c r="HH3" s="213"/>
      <c r="HI3" s="213"/>
      <c r="HJ3" s="213"/>
      <c r="HK3" s="213"/>
      <c r="HL3" s="213"/>
      <c r="HM3" s="213"/>
      <c r="HN3" s="213"/>
      <c r="HO3" s="213"/>
      <c r="HP3" s="213"/>
      <c r="HQ3" s="213"/>
      <c r="HR3" s="213"/>
      <c r="HS3" s="213"/>
      <c r="HT3" s="213"/>
      <c r="HU3" s="213"/>
      <c r="HV3" s="213"/>
      <c r="HW3" s="213"/>
      <c r="HX3" s="213"/>
      <c r="HY3" s="213"/>
      <c r="HZ3" s="213"/>
      <c r="IA3" s="213"/>
      <c r="IB3" s="213"/>
      <c r="IC3" s="213"/>
      <c r="ID3" s="213"/>
      <c r="IE3" s="213"/>
      <c r="IF3" s="213"/>
      <c r="IG3" s="213"/>
      <c r="IH3" s="213"/>
      <c r="II3" s="213"/>
      <c r="IJ3" s="213"/>
      <c r="IK3" s="213"/>
      <c r="IL3" s="213"/>
      <c r="IM3" s="213"/>
      <c r="IN3" s="213"/>
      <c r="IO3" s="213"/>
      <c r="IP3" s="213"/>
      <c r="IQ3" s="213"/>
      <c r="IR3" s="213"/>
      <c r="IS3" s="213"/>
      <c r="IT3" s="213"/>
      <c r="IU3" s="213"/>
      <c r="IV3" s="213"/>
      <c r="IW3" s="213"/>
      <c r="IX3" s="213"/>
      <c r="IY3" s="213"/>
      <c r="IZ3" s="213"/>
      <c r="JA3" s="213"/>
      <c r="JB3" s="213"/>
      <c r="JC3" s="213"/>
      <c r="JD3" s="213"/>
      <c r="JE3" s="213"/>
      <c r="JF3" s="213"/>
      <c r="JG3" s="213"/>
      <c r="JH3" s="213"/>
      <c r="JI3" s="213"/>
      <c r="JJ3" s="213"/>
      <c r="JK3" s="213"/>
      <c r="JL3" s="213"/>
      <c r="JM3" s="213"/>
      <c r="JN3" s="213"/>
      <c r="JO3" s="213"/>
      <c r="JP3" s="213"/>
      <c r="JQ3" s="213"/>
      <c r="JR3" s="213"/>
      <c r="JS3" s="213"/>
    </row>
    <row r="4" spans="1:279" s="214" customFormat="1" ht="41.25" customHeight="1" x14ac:dyDescent="0.35">
      <c r="A4" s="362" t="s">
        <v>0</v>
      </c>
      <c r="B4" s="363"/>
      <c r="C4" s="364"/>
      <c r="D4" s="365" t="str">
        <f>'Mapa Final'!D4</f>
        <v>Administración de Justicia</v>
      </c>
      <c r="E4" s="366"/>
      <c r="F4" s="366"/>
      <c r="G4" s="366"/>
      <c r="H4" s="366"/>
      <c r="I4" s="366"/>
      <c r="J4" s="366"/>
      <c r="K4" s="366"/>
      <c r="L4" s="366"/>
      <c r="M4" s="366"/>
      <c r="N4" s="367"/>
      <c r="O4" s="368"/>
      <c r="P4" s="368"/>
      <c r="Q4" s="368"/>
      <c r="R4" s="233"/>
      <c r="S4" s="1"/>
      <c r="T4" s="1"/>
      <c r="U4" s="1"/>
      <c r="V4" s="213"/>
      <c r="W4" s="213"/>
      <c r="X4" s="213"/>
      <c r="Y4" s="213"/>
      <c r="Z4" s="213"/>
      <c r="AA4" s="213"/>
      <c r="AB4" s="213"/>
      <c r="AC4" s="213"/>
      <c r="AD4" s="213"/>
      <c r="AE4" s="213"/>
      <c r="AF4" s="213"/>
      <c r="AG4" s="213"/>
      <c r="AH4" s="213"/>
      <c r="AI4" s="213"/>
      <c r="AJ4" s="213"/>
      <c r="AK4" s="213"/>
      <c r="AL4" s="213"/>
      <c r="AM4" s="213"/>
      <c r="AN4" s="213"/>
      <c r="AO4" s="213"/>
      <c r="AP4" s="213"/>
      <c r="AQ4" s="213"/>
      <c r="AR4" s="213"/>
      <c r="AS4" s="213"/>
      <c r="AT4" s="213"/>
      <c r="AU4" s="213"/>
      <c r="AV4" s="213"/>
      <c r="AW4" s="213"/>
      <c r="AX4" s="213"/>
      <c r="AY4" s="213"/>
      <c r="AZ4" s="213"/>
      <c r="BA4" s="213"/>
      <c r="BB4" s="213"/>
      <c r="BC4" s="213"/>
      <c r="BD4" s="213"/>
      <c r="BE4" s="213"/>
      <c r="BF4" s="213"/>
      <c r="BG4" s="213"/>
      <c r="BH4" s="213"/>
      <c r="BI4" s="213"/>
      <c r="BJ4" s="213"/>
      <c r="BK4" s="213"/>
      <c r="BL4" s="213"/>
      <c r="BM4" s="213"/>
      <c r="BN4" s="213"/>
      <c r="BO4" s="213"/>
      <c r="BP4" s="213"/>
      <c r="BQ4" s="213"/>
      <c r="BR4" s="213"/>
      <c r="BS4" s="213"/>
      <c r="BT4" s="213"/>
      <c r="BU4" s="213"/>
      <c r="BV4" s="213"/>
      <c r="BW4" s="213"/>
      <c r="BX4" s="213"/>
      <c r="BY4" s="213"/>
      <c r="BZ4" s="213"/>
      <c r="CA4" s="213"/>
      <c r="CB4" s="213"/>
      <c r="CC4" s="213"/>
      <c r="CD4" s="213"/>
      <c r="CE4" s="213"/>
      <c r="CF4" s="213"/>
      <c r="CG4" s="213"/>
      <c r="CH4" s="213"/>
      <c r="CI4" s="213"/>
      <c r="CJ4" s="213"/>
      <c r="CK4" s="213"/>
      <c r="CL4" s="213"/>
      <c r="CM4" s="213"/>
      <c r="CN4" s="213"/>
      <c r="CO4" s="213"/>
      <c r="CP4" s="213"/>
      <c r="CQ4" s="213"/>
      <c r="CR4" s="213"/>
      <c r="CS4" s="213"/>
      <c r="CT4" s="213"/>
      <c r="CU4" s="213"/>
      <c r="CV4" s="213"/>
      <c r="CW4" s="213"/>
      <c r="CX4" s="213"/>
      <c r="CY4" s="213"/>
      <c r="CZ4" s="213"/>
      <c r="DA4" s="213"/>
      <c r="DB4" s="213"/>
      <c r="DC4" s="213"/>
      <c r="DD4" s="213"/>
      <c r="DE4" s="213"/>
      <c r="DF4" s="213"/>
      <c r="DG4" s="213"/>
      <c r="DH4" s="213"/>
      <c r="DI4" s="213"/>
      <c r="DJ4" s="213"/>
      <c r="DK4" s="213"/>
      <c r="DL4" s="213"/>
      <c r="DM4" s="213"/>
      <c r="DN4" s="213"/>
      <c r="DO4" s="213"/>
      <c r="DP4" s="213"/>
      <c r="DQ4" s="213"/>
      <c r="DR4" s="213"/>
      <c r="DS4" s="213"/>
      <c r="DT4" s="213"/>
      <c r="DU4" s="213"/>
      <c r="DV4" s="213"/>
      <c r="DW4" s="213"/>
      <c r="DX4" s="213"/>
      <c r="DY4" s="213"/>
      <c r="DZ4" s="213"/>
      <c r="EA4" s="213"/>
      <c r="EB4" s="213"/>
      <c r="EC4" s="213"/>
      <c r="ED4" s="213"/>
      <c r="EE4" s="213"/>
      <c r="EF4" s="213"/>
      <c r="EG4" s="213"/>
      <c r="EH4" s="213"/>
      <c r="EI4" s="213"/>
      <c r="EJ4" s="213"/>
      <c r="EK4" s="213"/>
      <c r="EL4" s="213"/>
      <c r="EM4" s="213"/>
      <c r="EN4" s="213"/>
      <c r="EO4" s="213"/>
      <c r="EP4" s="213"/>
      <c r="EQ4" s="213"/>
      <c r="ER4" s="213"/>
      <c r="ES4" s="213"/>
      <c r="ET4" s="213"/>
      <c r="EU4" s="213"/>
      <c r="EV4" s="213"/>
      <c r="EW4" s="213"/>
      <c r="EX4" s="213"/>
      <c r="EY4" s="213"/>
      <c r="EZ4" s="213"/>
      <c r="FA4" s="213"/>
      <c r="FB4" s="213"/>
      <c r="FC4" s="213"/>
      <c r="FD4" s="213"/>
      <c r="FE4" s="213"/>
      <c r="FF4" s="213"/>
      <c r="FG4" s="213"/>
      <c r="FH4" s="213"/>
      <c r="FI4" s="213"/>
      <c r="FJ4" s="213"/>
      <c r="FK4" s="213"/>
      <c r="FL4" s="213"/>
      <c r="FM4" s="213"/>
      <c r="FN4" s="213"/>
      <c r="FO4" s="213"/>
      <c r="FP4" s="213"/>
      <c r="FQ4" s="213"/>
      <c r="FR4" s="213"/>
      <c r="FS4" s="213"/>
      <c r="FT4" s="213"/>
      <c r="FU4" s="213"/>
      <c r="FV4" s="213"/>
      <c r="FW4" s="213"/>
      <c r="FX4" s="213"/>
      <c r="FY4" s="213"/>
      <c r="FZ4" s="213"/>
      <c r="GA4" s="213"/>
      <c r="GB4" s="213"/>
      <c r="GC4" s="213"/>
      <c r="GD4" s="213"/>
      <c r="GE4" s="213"/>
      <c r="GF4" s="213"/>
      <c r="GG4" s="213"/>
      <c r="GH4" s="213"/>
      <c r="GI4" s="213"/>
      <c r="GJ4" s="213"/>
      <c r="GK4" s="213"/>
      <c r="GL4" s="213"/>
      <c r="GM4" s="213"/>
      <c r="GN4" s="213"/>
      <c r="GO4" s="213"/>
      <c r="GP4" s="213"/>
      <c r="GQ4" s="213"/>
      <c r="GR4" s="213"/>
      <c r="GS4" s="213"/>
      <c r="GT4" s="213"/>
      <c r="GU4" s="213"/>
      <c r="GV4" s="213"/>
      <c r="GW4" s="213"/>
      <c r="GX4" s="213"/>
      <c r="GY4" s="213"/>
      <c r="GZ4" s="213"/>
      <c r="HA4" s="213"/>
      <c r="HB4" s="213"/>
      <c r="HC4" s="213"/>
      <c r="HD4" s="213"/>
      <c r="HE4" s="213"/>
      <c r="HF4" s="213"/>
      <c r="HG4" s="213"/>
      <c r="HH4" s="213"/>
      <c r="HI4" s="213"/>
      <c r="HJ4" s="213"/>
      <c r="HK4" s="213"/>
      <c r="HL4" s="213"/>
      <c r="HM4" s="213"/>
      <c r="HN4" s="213"/>
      <c r="HO4" s="213"/>
      <c r="HP4" s="213"/>
      <c r="HQ4" s="213"/>
      <c r="HR4" s="213"/>
      <c r="HS4" s="213"/>
      <c r="HT4" s="213"/>
      <c r="HU4" s="213"/>
      <c r="HV4" s="213"/>
      <c r="HW4" s="213"/>
      <c r="HX4" s="213"/>
      <c r="HY4" s="213"/>
      <c r="HZ4" s="213"/>
      <c r="IA4" s="213"/>
      <c r="IB4" s="213"/>
      <c r="IC4" s="213"/>
      <c r="ID4" s="213"/>
      <c r="IE4" s="213"/>
      <c r="IF4" s="213"/>
      <c r="IG4" s="213"/>
      <c r="IH4" s="213"/>
      <c r="II4" s="213"/>
      <c r="IJ4" s="213"/>
      <c r="IK4" s="213"/>
      <c r="IL4" s="213"/>
      <c r="IM4" s="213"/>
      <c r="IN4" s="213"/>
      <c r="IO4" s="213"/>
      <c r="IP4" s="213"/>
      <c r="IQ4" s="213"/>
      <c r="IR4" s="213"/>
      <c r="IS4" s="213"/>
      <c r="IT4" s="213"/>
      <c r="IU4" s="213"/>
      <c r="IV4" s="213"/>
      <c r="IW4" s="213"/>
      <c r="IX4" s="213"/>
      <c r="IY4" s="213"/>
      <c r="IZ4" s="213"/>
      <c r="JA4" s="213"/>
      <c r="JB4" s="213"/>
      <c r="JC4" s="213"/>
      <c r="JD4" s="213"/>
      <c r="JE4" s="213"/>
      <c r="JF4" s="213"/>
      <c r="JG4" s="213"/>
      <c r="JH4" s="213"/>
      <c r="JI4" s="213"/>
      <c r="JJ4" s="213"/>
      <c r="JK4" s="213"/>
      <c r="JL4" s="213"/>
      <c r="JM4" s="213"/>
      <c r="JN4" s="213"/>
      <c r="JO4" s="213"/>
      <c r="JP4" s="213"/>
      <c r="JQ4" s="213"/>
      <c r="JR4" s="213"/>
      <c r="JS4" s="213"/>
    </row>
    <row r="5" spans="1:279" s="214" customFormat="1" ht="52.5" customHeight="1" x14ac:dyDescent="0.35">
      <c r="A5" s="362" t="s">
        <v>1</v>
      </c>
      <c r="B5" s="363"/>
      <c r="C5" s="364"/>
      <c r="D5" s="373" t="str">
        <f>'Mapa Final'!D5</f>
        <v>Administrar justicia dirigiendo la actuación procesal, hacia la emisión de una decisión de carácter definitivo mediante la aplicación de la normatividad vigente.</v>
      </c>
      <c r="E5" s="374"/>
      <c r="F5" s="374"/>
      <c r="G5" s="374"/>
      <c r="H5" s="374"/>
      <c r="I5" s="374"/>
      <c r="J5" s="374"/>
      <c r="K5" s="374"/>
      <c r="L5" s="374"/>
      <c r="M5" s="374"/>
      <c r="N5" s="375"/>
      <c r="O5" s="1"/>
      <c r="P5" s="1"/>
      <c r="Q5" s="1"/>
      <c r="R5" s="1"/>
      <c r="S5" s="1"/>
      <c r="T5" s="1"/>
      <c r="U5" s="1"/>
      <c r="V5" s="213"/>
      <c r="W5" s="213"/>
      <c r="X5" s="213"/>
      <c r="Y5" s="213"/>
      <c r="Z5" s="213"/>
      <c r="AA5" s="213"/>
      <c r="AB5" s="213"/>
      <c r="AC5" s="213"/>
      <c r="AD5" s="213"/>
      <c r="AE5" s="213"/>
      <c r="AF5" s="213"/>
      <c r="AG5" s="213"/>
      <c r="AH5" s="213"/>
      <c r="AI5" s="213"/>
      <c r="AJ5" s="213"/>
      <c r="AK5" s="213"/>
      <c r="AL5" s="213"/>
      <c r="AM5" s="213"/>
      <c r="AN5" s="213"/>
      <c r="AO5" s="213"/>
      <c r="AP5" s="213"/>
      <c r="AQ5" s="213"/>
      <c r="AR5" s="213"/>
      <c r="AS5" s="213"/>
      <c r="AT5" s="213"/>
      <c r="AU5" s="213"/>
      <c r="AV5" s="213"/>
      <c r="AW5" s="213"/>
      <c r="AX5" s="213"/>
      <c r="AY5" s="213"/>
      <c r="AZ5" s="213"/>
      <c r="BA5" s="213"/>
      <c r="BB5" s="213"/>
      <c r="BC5" s="213"/>
      <c r="BD5" s="213"/>
      <c r="BE5" s="213"/>
      <c r="BF5" s="213"/>
      <c r="BG5" s="213"/>
      <c r="BH5" s="213"/>
      <c r="BI5" s="213"/>
      <c r="BJ5" s="213"/>
      <c r="BK5" s="213"/>
      <c r="BL5" s="213"/>
      <c r="BM5" s="213"/>
      <c r="BN5" s="213"/>
      <c r="BO5" s="213"/>
      <c r="BP5" s="213"/>
      <c r="BQ5" s="213"/>
      <c r="BR5" s="213"/>
      <c r="BS5" s="213"/>
      <c r="BT5" s="213"/>
      <c r="BU5" s="213"/>
      <c r="BV5" s="213"/>
      <c r="BW5" s="213"/>
      <c r="BX5" s="213"/>
      <c r="BY5" s="213"/>
      <c r="BZ5" s="213"/>
      <c r="CA5" s="213"/>
      <c r="CB5" s="213"/>
      <c r="CC5" s="213"/>
      <c r="CD5" s="213"/>
      <c r="CE5" s="213"/>
      <c r="CF5" s="213"/>
      <c r="CG5" s="213"/>
      <c r="CH5" s="213"/>
      <c r="CI5" s="213"/>
      <c r="CJ5" s="213"/>
      <c r="CK5" s="213"/>
      <c r="CL5" s="213"/>
      <c r="CM5" s="213"/>
      <c r="CN5" s="213"/>
      <c r="CO5" s="213"/>
      <c r="CP5" s="213"/>
      <c r="CQ5" s="213"/>
      <c r="CR5" s="213"/>
      <c r="CS5" s="213"/>
      <c r="CT5" s="213"/>
      <c r="CU5" s="213"/>
      <c r="CV5" s="213"/>
      <c r="CW5" s="213"/>
      <c r="CX5" s="213"/>
      <c r="CY5" s="213"/>
      <c r="CZ5" s="213"/>
      <c r="DA5" s="213"/>
      <c r="DB5" s="213"/>
      <c r="DC5" s="213"/>
      <c r="DD5" s="213"/>
      <c r="DE5" s="213"/>
      <c r="DF5" s="213"/>
      <c r="DG5" s="213"/>
      <c r="DH5" s="213"/>
      <c r="DI5" s="213"/>
      <c r="DJ5" s="213"/>
      <c r="DK5" s="213"/>
      <c r="DL5" s="213"/>
      <c r="DM5" s="213"/>
      <c r="DN5" s="213"/>
      <c r="DO5" s="213"/>
      <c r="DP5" s="213"/>
      <c r="DQ5" s="213"/>
      <c r="DR5" s="213"/>
      <c r="DS5" s="213"/>
      <c r="DT5" s="213"/>
      <c r="DU5" s="213"/>
      <c r="DV5" s="213"/>
      <c r="DW5" s="213"/>
      <c r="DX5" s="213"/>
      <c r="DY5" s="213"/>
      <c r="DZ5" s="213"/>
      <c r="EA5" s="213"/>
      <c r="EB5" s="213"/>
      <c r="EC5" s="213"/>
      <c r="ED5" s="213"/>
      <c r="EE5" s="213"/>
      <c r="EF5" s="213"/>
      <c r="EG5" s="213"/>
      <c r="EH5" s="213"/>
      <c r="EI5" s="213"/>
      <c r="EJ5" s="213"/>
      <c r="EK5" s="213"/>
      <c r="EL5" s="213"/>
      <c r="EM5" s="213"/>
      <c r="EN5" s="213"/>
      <c r="EO5" s="213"/>
      <c r="EP5" s="213"/>
      <c r="EQ5" s="213"/>
      <c r="ER5" s="213"/>
      <c r="ES5" s="213"/>
      <c r="ET5" s="213"/>
      <c r="EU5" s="213"/>
      <c r="EV5" s="213"/>
      <c r="EW5" s="213"/>
      <c r="EX5" s="213"/>
      <c r="EY5" s="213"/>
      <c r="EZ5" s="213"/>
      <c r="FA5" s="213"/>
      <c r="FB5" s="213"/>
      <c r="FC5" s="213"/>
      <c r="FD5" s="213"/>
      <c r="FE5" s="213"/>
      <c r="FF5" s="213"/>
      <c r="FG5" s="213"/>
      <c r="FH5" s="213"/>
      <c r="FI5" s="213"/>
      <c r="FJ5" s="213"/>
      <c r="FK5" s="213"/>
      <c r="FL5" s="213"/>
      <c r="FM5" s="213"/>
      <c r="FN5" s="213"/>
      <c r="FO5" s="213"/>
      <c r="FP5" s="213"/>
      <c r="FQ5" s="213"/>
      <c r="FR5" s="213"/>
      <c r="FS5" s="213"/>
      <c r="FT5" s="213"/>
      <c r="FU5" s="213"/>
      <c r="FV5" s="213"/>
      <c r="FW5" s="213"/>
      <c r="FX5" s="213"/>
      <c r="FY5" s="213"/>
      <c r="FZ5" s="213"/>
      <c r="GA5" s="213"/>
      <c r="GB5" s="213"/>
      <c r="GC5" s="213"/>
      <c r="GD5" s="213"/>
      <c r="GE5" s="213"/>
      <c r="GF5" s="213"/>
      <c r="GG5" s="213"/>
      <c r="GH5" s="213"/>
      <c r="GI5" s="213"/>
      <c r="GJ5" s="213"/>
      <c r="GK5" s="213"/>
      <c r="GL5" s="213"/>
      <c r="GM5" s="213"/>
      <c r="GN5" s="213"/>
      <c r="GO5" s="213"/>
      <c r="GP5" s="213"/>
      <c r="GQ5" s="213"/>
      <c r="GR5" s="213"/>
      <c r="GS5" s="213"/>
      <c r="GT5" s="213"/>
      <c r="GU5" s="213"/>
      <c r="GV5" s="213"/>
      <c r="GW5" s="213"/>
      <c r="GX5" s="213"/>
      <c r="GY5" s="213"/>
      <c r="GZ5" s="213"/>
      <c r="HA5" s="213"/>
      <c r="HB5" s="213"/>
      <c r="HC5" s="213"/>
      <c r="HD5" s="213"/>
      <c r="HE5" s="213"/>
      <c r="HF5" s="213"/>
      <c r="HG5" s="213"/>
      <c r="HH5" s="213"/>
      <c r="HI5" s="213"/>
      <c r="HJ5" s="213"/>
      <c r="HK5" s="213"/>
      <c r="HL5" s="213"/>
      <c r="HM5" s="213"/>
      <c r="HN5" s="213"/>
      <c r="HO5" s="213"/>
      <c r="HP5" s="213"/>
      <c r="HQ5" s="213"/>
      <c r="HR5" s="213"/>
      <c r="HS5" s="213"/>
      <c r="HT5" s="213"/>
      <c r="HU5" s="213"/>
      <c r="HV5" s="213"/>
      <c r="HW5" s="213"/>
      <c r="HX5" s="213"/>
      <c r="HY5" s="213"/>
      <c r="HZ5" s="213"/>
      <c r="IA5" s="213"/>
      <c r="IB5" s="213"/>
      <c r="IC5" s="213"/>
      <c r="ID5" s="213"/>
      <c r="IE5" s="213"/>
      <c r="IF5" s="213"/>
      <c r="IG5" s="213"/>
      <c r="IH5" s="213"/>
      <c r="II5" s="213"/>
      <c r="IJ5" s="213"/>
      <c r="IK5" s="213"/>
      <c r="IL5" s="213"/>
      <c r="IM5" s="213"/>
      <c r="IN5" s="213"/>
      <c r="IO5" s="213"/>
      <c r="IP5" s="213"/>
      <c r="IQ5" s="213"/>
      <c r="IR5" s="213"/>
      <c r="IS5" s="213"/>
      <c r="IT5" s="213"/>
      <c r="IU5" s="213"/>
      <c r="IV5" s="213"/>
      <c r="IW5" s="213"/>
      <c r="IX5" s="213"/>
      <c r="IY5" s="213"/>
      <c r="IZ5" s="213"/>
      <c r="JA5" s="213"/>
      <c r="JB5" s="213"/>
      <c r="JC5" s="213"/>
      <c r="JD5" s="213"/>
      <c r="JE5" s="213"/>
      <c r="JF5" s="213"/>
      <c r="JG5" s="213"/>
      <c r="JH5" s="213"/>
      <c r="JI5" s="213"/>
      <c r="JJ5" s="213"/>
      <c r="JK5" s="213"/>
      <c r="JL5" s="213"/>
      <c r="JM5" s="213"/>
      <c r="JN5" s="213"/>
      <c r="JO5" s="213"/>
      <c r="JP5" s="213"/>
      <c r="JQ5" s="213"/>
      <c r="JR5" s="213"/>
      <c r="JS5" s="213"/>
    </row>
    <row r="6" spans="1:279" s="214" customFormat="1" ht="32.25" customHeight="1" thickBot="1" x14ac:dyDescent="0.4">
      <c r="A6" s="362" t="s">
        <v>2</v>
      </c>
      <c r="B6" s="363"/>
      <c r="C6" s="364"/>
      <c r="D6" s="373" t="str">
        <f>'Mapa Final'!D6</f>
        <v xml:space="preserve">Despachos Judiciales </v>
      </c>
      <c r="E6" s="374"/>
      <c r="F6" s="374"/>
      <c r="G6" s="374"/>
      <c r="H6" s="374"/>
      <c r="I6" s="374"/>
      <c r="J6" s="374"/>
      <c r="K6" s="374"/>
      <c r="L6" s="374"/>
      <c r="M6" s="374"/>
      <c r="N6" s="375"/>
      <c r="O6" s="1"/>
      <c r="P6" s="1"/>
      <c r="Q6" s="1"/>
      <c r="R6" s="1"/>
      <c r="S6" s="1"/>
      <c r="T6" s="1"/>
      <c r="U6" s="1"/>
      <c r="V6" s="213"/>
      <c r="W6" s="213"/>
      <c r="X6" s="213"/>
      <c r="Y6" s="213"/>
      <c r="Z6" s="213"/>
      <c r="AA6" s="213"/>
      <c r="AB6" s="213"/>
      <c r="AC6" s="213"/>
      <c r="AD6" s="213"/>
      <c r="AE6" s="213"/>
      <c r="AF6" s="213"/>
      <c r="AG6" s="213"/>
      <c r="AH6" s="213"/>
      <c r="AI6" s="213"/>
      <c r="AJ6" s="213"/>
      <c r="AK6" s="213"/>
      <c r="AL6" s="213"/>
      <c r="AM6" s="213"/>
      <c r="AN6" s="213"/>
      <c r="AO6" s="213"/>
      <c r="AP6" s="213"/>
      <c r="AQ6" s="213"/>
      <c r="AR6" s="213"/>
      <c r="AS6" s="213"/>
      <c r="AT6" s="213"/>
      <c r="AU6" s="213"/>
      <c r="AV6" s="213"/>
      <c r="AW6" s="213"/>
      <c r="AX6" s="213"/>
      <c r="AY6" s="213"/>
      <c r="AZ6" s="213"/>
      <c r="BA6" s="213"/>
      <c r="BB6" s="213"/>
      <c r="BC6" s="213"/>
      <c r="BD6" s="213"/>
      <c r="BE6" s="213"/>
      <c r="BF6" s="213"/>
      <c r="BG6" s="213"/>
      <c r="BH6" s="213"/>
      <c r="BI6" s="213"/>
      <c r="BJ6" s="213"/>
      <c r="BK6" s="213"/>
      <c r="BL6" s="213"/>
      <c r="BM6" s="213"/>
      <c r="BN6" s="213"/>
      <c r="BO6" s="213"/>
      <c r="BP6" s="213"/>
      <c r="BQ6" s="213"/>
      <c r="BR6" s="213"/>
      <c r="BS6" s="213"/>
      <c r="BT6" s="213"/>
      <c r="BU6" s="213"/>
      <c r="BV6" s="213"/>
      <c r="BW6" s="213"/>
      <c r="BX6" s="213"/>
      <c r="BY6" s="213"/>
      <c r="BZ6" s="213"/>
      <c r="CA6" s="213"/>
      <c r="CB6" s="213"/>
      <c r="CC6" s="213"/>
      <c r="CD6" s="213"/>
      <c r="CE6" s="213"/>
      <c r="CF6" s="213"/>
      <c r="CG6" s="213"/>
      <c r="CH6" s="213"/>
      <c r="CI6" s="213"/>
      <c r="CJ6" s="213"/>
      <c r="CK6" s="213"/>
      <c r="CL6" s="213"/>
      <c r="CM6" s="213"/>
      <c r="CN6" s="213"/>
      <c r="CO6" s="213"/>
      <c r="CP6" s="213"/>
      <c r="CQ6" s="213"/>
      <c r="CR6" s="213"/>
      <c r="CS6" s="213"/>
      <c r="CT6" s="213"/>
      <c r="CU6" s="213"/>
      <c r="CV6" s="213"/>
      <c r="CW6" s="213"/>
      <c r="CX6" s="213"/>
      <c r="CY6" s="213"/>
      <c r="CZ6" s="213"/>
      <c r="DA6" s="213"/>
      <c r="DB6" s="213"/>
      <c r="DC6" s="213"/>
      <c r="DD6" s="213"/>
      <c r="DE6" s="213"/>
      <c r="DF6" s="213"/>
      <c r="DG6" s="213"/>
      <c r="DH6" s="213"/>
      <c r="DI6" s="213"/>
      <c r="DJ6" s="213"/>
      <c r="DK6" s="213"/>
      <c r="DL6" s="213"/>
      <c r="DM6" s="213"/>
      <c r="DN6" s="213"/>
      <c r="DO6" s="213"/>
      <c r="DP6" s="213"/>
      <c r="DQ6" s="213"/>
      <c r="DR6" s="213"/>
      <c r="DS6" s="213"/>
      <c r="DT6" s="213"/>
      <c r="DU6" s="213"/>
      <c r="DV6" s="213"/>
      <c r="DW6" s="213"/>
      <c r="DX6" s="213"/>
      <c r="DY6" s="213"/>
      <c r="DZ6" s="213"/>
      <c r="EA6" s="213"/>
      <c r="EB6" s="213"/>
      <c r="EC6" s="213"/>
      <c r="ED6" s="213"/>
      <c r="EE6" s="213"/>
      <c r="EF6" s="213"/>
      <c r="EG6" s="213"/>
      <c r="EH6" s="213"/>
      <c r="EI6" s="213"/>
      <c r="EJ6" s="213"/>
      <c r="EK6" s="213"/>
      <c r="EL6" s="213"/>
      <c r="EM6" s="213"/>
      <c r="EN6" s="213"/>
      <c r="EO6" s="213"/>
      <c r="EP6" s="213"/>
      <c r="EQ6" s="213"/>
      <c r="ER6" s="213"/>
      <c r="ES6" s="213"/>
      <c r="ET6" s="213"/>
      <c r="EU6" s="213"/>
      <c r="EV6" s="213"/>
      <c r="EW6" s="213"/>
      <c r="EX6" s="213"/>
      <c r="EY6" s="213"/>
      <c r="EZ6" s="213"/>
      <c r="FA6" s="213"/>
      <c r="FB6" s="213"/>
      <c r="FC6" s="213"/>
      <c r="FD6" s="213"/>
      <c r="FE6" s="213"/>
      <c r="FF6" s="213"/>
      <c r="FG6" s="213"/>
      <c r="FH6" s="213"/>
      <c r="FI6" s="213"/>
      <c r="FJ6" s="213"/>
      <c r="FK6" s="213"/>
      <c r="FL6" s="213"/>
      <c r="FM6" s="213"/>
      <c r="FN6" s="213"/>
      <c r="FO6" s="213"/>
      <c r="FP6" s="213"/>
      <c r="FQ6" s="213"/>
      <c r="FR6" s="213"/>
      <c r="FS6" s="213"/>
      <c r="FT6" s="213"/>
      <c r="FU6" s="213"/>
      <c r="FV6" s="213"/>
      <c r="FW6" s="213"/>
      <c r="FX6" s="213"/>
      <c r="FY6" s="213"/>
      <c r="FZ6" s="213"/>
      <c r="GA6" s="213"/>
      <c r="GB6" s="213"/>
      <c r="GC6" s="213"/>
      <c r="GD6" s="213"/>
      <c r="GE6" s="213"/>
      <c r="GF6" s="213"/>
      <c r="GG6" s="213"/>
      <c r="GH6" s="213"/>
      <c r="GI6" s="213"/>
      <c r="GJ6" s="213"/>
      <c r="GK6" s="213"/>
      <c r="GL6" s="213"/>
      <c r="GM6" s="213"/>
      <c r="GN6" s="213"/>
      <c r="GO6" s="213"/>
      <c r="GP6" s="213"/>
      <c r="GQ6" s="213"/>
      <c r="GR6" s="213"/>
      <c r="GS6" s="213"/>
      <c r="GT6" s="213"/>
      <c r="GU6" s="213"/>
      <c r="GV6" s="213"/>
      <c r="GW6" s="213"/>
      <c r="GX6" s="213"/>
      <c r="GY6" s="213"/>
      <c r="GZ6" s="213"/>
      <c r="HA6" s="213"/>
      <c r="HB6" s="213"/>
      <c r="HC6" s="213"/>
      <c r="HD6" s="213"/>
      <c r="HE6" s="213"/>
      <c r="HF6" s="213"/>
      <c r="HG6" s="213"/>
      <c r="HH6" s="213"/>
      <c r="HI6" s="213"/>
      <c r="HJ6" s="213"/>
      <c r="HK6" s="213"/>
      <c r="HL6" s="213"/>
      <c r="HM6" s="213"/>
      <c r="HN6" s="213"/>
      <c r="HO6" s="213"/>
      <c r="HP6" s="213"/>
      <c r="HQ6" s="213"/>
      <c r="HR6" s="213"/>
      <c r="HS6" s="213"/>
      <c r="HT6" s="213"/>
      <c r="HU6" s="213"/>
      <c r="HV6" s="213"/>
      <c r="HW6" s="213"/>
      <c r="HX6" s="213"/>
      <c r="HY6" s="213"/>
      <c r="HZ6" s="213"/>
      <c r="IA6" s="213"/>
      <c r="IB6" s="213"/>
      <c r="IC6" s="213"/>
      <c r="ID6" s="213"/>
      <c r="IE6" s="213"/>
      <c r="IF6" s="213"/>
      <c r="IG6" s="213"/>
      <c r="IH6" s="213"/>
      <c r="II6" s="213"/>
      <c r="IJ6" s="213"/>
      <c r="IK6" s="213"/>
      <c r="IL6" s="213"/>
      <c r="IM6" s="213"/>
      <c r="IN6" s="213"/>
      <c r="IO6" s="213"/>
      <c r="IP6" s="213"/>
      <c r="IQ6" s="213"/>
      <c r="IR6" s="213"/>
      <c r="IS6" s="213"/>
      <c r="IT6" s="213"/>
      <c r="IU6" s="213"/>
      <c r="IV6" s="213"/>
      <c r="IW6" s="213"/>
      <c r="IX6" s="213"/>
      <c r="IY6" s="213"/>
      <c r="IZ6" s="213"/>
      <c r="JA6" s="213"/>
      <c r="JB6" s="213"/>
      <c r="JC6" s="213"/>
      <c r="JD6" s="213"/>
      <c r="JE6" s="213"/>
      <c r="JF6" s="213"/>
      <c r="JG6" s="213"/>
      <c r="JH6" s="213"/>
      <c r="JI6" s="213"/>
      <c r="JJ6" s="213"/>
      <c r="JK6" s="213"/>
      <c r="JL6" s="213"/>
      <c r="JM6" s="213"/>
      <c r="JN6" s="213"/>
      <c r="JO6" s="213"/>
      <c r="JP6" s="213"/>
      <c r="JQ6" s="213"/>
      <c r="JR6" s="213"/>
      <c r="JS6" s="213"/>
    </row>
    <row r="7" spans="1:279" s="217" customFormat="1" ht="38.25" customHeight="1" thickTop="1" thickBot="1" x14ac:dyDescent="0.5">
      <c r="A7" s="450" t="s">
        <v>439</v>
      </c>
      <c r="B7" s="451"/>
      <c r="C7" s="451"/>
      <c r="D7" s="451"/>
      <c r="E7" s="451"/>
      <c r="F7" s="452"/>
      <c r="G7" s="215"/>
      <c r="H7" s="453" t="s">
        <v>440</v>
      </c>
      <c r="I7" s="453"/>
      <c r="J7" s="453"/>
      <c r="K7" s="453" t="s">
        <v>441</v>
      </c>
      <c r="L7" s="453"/>
      <c r="M7" s="453"/>
      <c r="N7" s="454" t="s">
        <v>303</v>
      </c>
      <c r="O7" s="459" t="s">
        <v>442</v>
      </c>
      <c r="P7" s="461" t="s">
        <v>443</v>
      </c>
      <c r="Q7" s="464"/>
      <c r="R7" s="462"/>
      <c r="S7" s="461" t="s">
        <v>444</v>
      </c>
      <c r="T7" s="462"/>
      <c r="U7" s="463" t="s">
        <v>445</v>
      </c>
      <c r="V7" s="216"/>
      <c r="W7" s="216"/>
      <c r="X7" s="216"/>
      <c r="Y7" s="216"/>
      <c r="Z7" s="216"/>
      <c r="AA7" s="216"/>
      <c r="AB7" s="216"/>
      <c r="AC7" s="216"/>
      <c r="AD7" s="216"/>
      <c r="AE7" s="216"/>
      <c r="AF7" s="216"/>
      <c r="AG7" s="216"/>
      <c r="AH7" s="216"/>
      <c r="AI7" s="216"/>
      <c r="AJ7" s="216"/>
      <c r="AK7" s="216"/>
      <c r="AL7" s="216"/>
      <c r="AM7" s="216"/>
      <c r="AN7" s="216"/>
      <c r="AO7" s="216"/>
      <c r="AP7" s="216"/>
      <c r="AQ7" s="216"/>
      <c r="AR7" s="216"/>
      <c r="AS7" s="216"/>
      <c r="AT7" s="216"/>
      <c r="AU7" s="216"/>
      <c r="AV7" s="216"/>
      <c r="AW7" s="216"/>
      <c r="AX7" s="216"/>
      <c r="AY7" s="216"/>
      <c r="AZ7" s="216"/>
      <c r="BA7" s="216"/>
      <c r="BB7" s="216"/>
      <c r="BC7" s="216"/>
      <c r="BD7" s="216"/>
      <c r="BE7" s="216"/>
      <c r="BF7" s="216"/>
      <c r="BG7" s="216"/>
      <c r="BH7" s="216"/>
      <c r="BI7" s="216"/>
      <c r="BJ7" s="216"/>
      <c r="BK7" s="216"/>
      <c r="BL7" s="216"/>
      <c r="BM7" s="216"/>
      <c r="BN7" s="216"/>
      <c r="BO7" s="216"/>
      <c r="BP7" s="216"/>
      <c r="BQ7" s="216"/>
      <c r="BR7" s="216"/>
      <c r="BS7" s="216"/>
      <c r="BT7" s="216"/>
      <c r="BU7" s="216"/>
      <c r="BV7" s="216"/>
      <c r="BW7" s="216"/>
      <c r="BX7" s="216"/>
      <c r="BY7" s="216"/>
      <c r="BZ7" s="216"/>
      <c r="CA7" s="216"/>
      <c r="CB7" s="216"/>
      <c r="CC7" s="216"/>
      <c r="CD7" s="216"/>
      <c r="CE7" s="216"/>
      <c r="CF7" s="216"/>
      <c r="CG7" s="216"/>
      <c r="CH7" s="216"/>
      <c r="CI7" s="216"/>
      <c r="CJ7" s="216"/>
      <c r="CK7" s="216"/>
      <c r="CL7" s="216"/>
      <c r="CM7" s="216"/>
      <c r="CN7" s="216"/>
      <c r="CO7" s="216"/>
      <c r="CP7" s="216"/>
      <c r="CQ7" s="216"/>
      <c r="CR7" s="216"/>
      <c r="CS7" s="216"/>
      <c r="CT7" s="216"/>
      <c r="CU7" s="216"/>
      <c r="CV7" s="216"/>
      <c r="CW7" s="216"/>
      <c r="CX7" s="216"/>
      <c r="CY7" s="216"/>
      <c r="CZ7" s="216"/>
      <c r="DA7" s="216"/>
      <c r="DB7" s="216"/>
      <c r="DC7" s="216"/>
      <c r="DD7" s="216"/>
      <c r="DE7" s="216"/>
      <c r="DF7" s="216"/>
      <c r="DG7" s="216"/>
      <c r="DH7" s="216"/>
      <c r="DI7" s="216"/>
      <c r="DJ7" s="216"/>
      <c r="DK7" s="216"/>
      <c r="DL7" s="216"/>
      <c r="DM7" s="216"/>
      <c r="DN7" s="216"/>
      <c r="DO7" s="216"/>
      <c r="DP7" s="216"/>
      <c r="DQ7" s="216"/>
      <c r="DR7" s="216"/>
      <c r="DS7" s="216"/>
      <c r="DT7" s="216"/>
      <c r="DU7" s="216"/>
      <c r="DV7" s="216"/>
      <c r="DW7" s="216"/>
      <c r="DX7" s="216"/>
      <c r="DY7" s="216"/>
      <c r="DZ7" s="216"/>
      <c r="EA7" s="216"/>
      <c r="EB7" s="216"/>
      <c r="EC7" s="216"/>
      <c r="ED7" s="216"/>
      <c r="EE7" s="216"/>
      <c r="EF7" s="216"/>
      <c r="EG7" s="216"/>
      <c r="EH7" s="216"/>
      <c r="EI7" s="216"/>
      <c r="EJ7" s="216"/>
      <c r="EK7" s="216"/>
      <c r="EL7" s="216"/>
      <c r="EM7" s="216"/>
      <c r="EN7" s="216"/>
      <c r="EO7" s="216"/>
      <c r="EP7" s="216"/>
      <c r="EQ7" s="216"/>
      <c r="ER7" s="216"/>
      <c r="ES7" s="216"/>
      <c r="ET7" s="216"/>
      <c r="EU7" s="216"/>
      <c r="EV7" s="216"/>
      <c r="EW7" s="216"/>
      <c r="EX7" s="216"/>
      <c r="EY7" s="216"/>
      <c r="EZ7" s="216"/>
      <c r="FA7" s="216"/>
      <c r="FB7" s="216"/>
      <c r="FC7" s="216"/>
      <c r="FD7" s="216"/>
      <c r="FE7" s="216"/>
      <c r="FF7" s="216"/>
      <c r="FG7" s="216"/>
      <c r="FH7" s="216"/>
      <c r="FI7" s="216"/>
      <c r="FJ7" s="216"/>
      <c r="FK7" s="216"/>
      <c r="FL7" s="216"/>
      <c r="FM7" s="216"/>
      <c r="FN7" s="216"/>
      <c r="FO7" s="216"/>
      <c r="FP7" s="216"/>
      <c r="FQ7" s="216"/>
      <c r="FR7" s="216"/>
      <c r="FS7" s="216"/>
      <c r="FT7" s="216"/>
      <c r="FU7" s="216"/>
    </row>
    <row r="8" spans="1:279" s="225" customFormat="1" ht="81" customHeight="1" thickTop="1" thickBot="1" x14ac:dyDescent="0.5">
      <c r="A8" s="218" t="s">
        <v>210</v>
      </c>
      <c r="B8" s="218" t="s">
        <v>460</v>
      </c>
      <c r="C8" s="219" t="s">
        <v>8</v>
      </c>
      <c r="D8" s="220" t="s">
        <v>446</v>
      </c>
      <c r="E8" s="221" t="s">
        <v>10</v>
      </c>
      <c r="F8" s="221" t="s">
        <v>11</v>
      </c>
      <c r="G8" s="221" t="s">
        <v>12</v>
      </c>
      <c r="H8" s="222" t="s">
        <v>447</v>
      </c>
      <c r="I8" s="222" t="s">
        <v>38</v>
      </c>
      <c r="J8" s="222" t="s">
        <v>448</v>
      </c>
      <c r="K8" s="222" t="s">
        <v>447</v>
      </c>
      <c r="L8" s="222" t="s">
        <v>449</v>
      </c>
      <c r="M8" s="222" t="s">
        <v>448</v>
      </c>
      <c r="N8" s="454"/>
      <c r="O8" s="460"/>
      <c r="P8" s="223" t="s">
        <v>450</v>
      </c>
      <c r="Q8" s="223" t="s">
        <v>451</v>
      </c>
      <c r="R8" s="223" t="s">
        <v>499</v>
      </c>
      <c r="S8" s="223" t="s">
        <v>452</v>
      </c>
      <c r="T8" s="223" t="s">
        <v>453</v>
      </c>
      <c r="U8" s="463"/>
      <c r="V8" s="224"/>
      <c r="W8" s="224"/>
      <c r="X8" s="224"/>
      <c r="Y8" s="224"/>
      <c r="Z8" s="224"/>
      <c r="AA8" s="224"/>
      <c r="AB8" s="224"/>
      <c r="AC8" s="224"/>
      <c r="AD8" s="224"/>
      <c r="AE8" s="224"/>
      <c r="AF8" s="224"/>
      <c r="AG8" s="224"/>
      <c r="AH8" s="224"/>
      <c r="AI8" s="224"/>
      <c r="AJ8" s="224"/>
      <c r="AK8" s="224"/>
      <c r="AL8" s="224"/>
      <c r="AM8" s="224"/>
      <c r="AN8" s="224"/>
      <c r="AO8" s="224"/>
      <c r="AP8" s="224"/>
      <c r="AQ8" s="224"/>
      <c r="AR8" s="224"/>
      <c r="AS8" s="224"/>
      <c r="AT8" s="224"/>
      <c r="AU8" s="224"/>
      <c r="AV8" s="224"/>
      <c r="AW8" s="224"/>
      <c r="AX8" s="224"/>
      <c r="AY8" s="224"/>
      <c r="AZ8" s="224"/>
      <c r="BA8" s="224"/>
      <c r="BB8" s="224"/>
      <c r="BC8" s="224"/>
      <c r="BD8" s="224"/>
      <c r="BE8" s="224"/>
      <c r="BF8" s="224"/>
      <c r="BG8" s="224"/>
      <c r="BH8" s="224"/>
      <c r="BI8" s="224"/>
      <c r="BJ8" s="224"/>
      <c r="BK8" s="224"/>
      <c r="BL8" s="224"/>
      <c r="BM8" s="224"/>
      <c r="BN8" s="224"/>
      <c r="BO8" s="224"/>
      <c r="BP8" s="224"/>
      <c r="BQ8" s="224"/>
      <c r="BR8" s="224"/>
      <c r="BS8" s="224"/>
      <c r="BT8" s="224"/>
      <c r="BU8" s="224"/>
      <c r="BV8" s="224"/>
      <c r="BW8" s="224"/>
      <c r="BX8" s="224"/>
      <c r="BY8" s="224"/>
      <c r="BZ8" s="224"/>
      <c r="CA8" s="224"/>
      <c r="CB8" s="224"/>
      <c r="CC8" s="224"/>
      <c r="CD8" s="224"/>
      <c r="CE8" s="224"/>
      <c r="CF8" s="224"/>
      <c r="CG8" s="224"/>
      <c r="CH8" s="224"/>
      <c r="CI8" s="224"/>
      <c r="CJ8" s="224"/>
      <c r="CK8" s="224"/>
      <c r="CL8" s="224"/>
      <c r="CM8" s="224"/>
      <c r="CN8" s="224"/>
      <c r="CO8" s="224"/>
      <c r="CP8" s="224"/>
      <c r="CQ8" s="224"/>
      <c r="CR8" s="224"/>
      <c r="CS8" s="224"/>
      <c r="CT8" s="224"/>
      <c r="CU8" s="224"/>
      <c r="CV8" s="224"/>
      <c r="CW8" s="224"/>
      <c r="CX8" s="224"/>
      <c r="CY8" s="224"/>
      <c r="CZ8" s="224"/>
      <c r="DA8" s="224"/>
      <c r="DB8" s="224"/>
      <c r="DC8" s="224"/>
      <c r="DD8" s="224"/>
      <c r="DE8" s="224"/>
      <c r="DF8" s="224"/>
      <c r="DG8" s="224"/>
      <c r="DH8" s="224"/>
      <c r="DI8" s="224"/>
      <c r="DJ8" s="224"/>
      <c r="DK8" s="224"/>
      <c r="DL8" s="224"/>
      <c r="DM8" s="224"/>
      <c r="DN8" s="224"/>
      <c r="DO8" s="224"/>
      <c r="DP8" s="224"/>
      <c r="DQ8" s="224"/>
      <c r="DR8" s="224"/>
      <c r="DS8" s="224"/>
      <c r="DT8" s="224"/>
      <c r="DU8" s="224"/>
      <c r="DV8" s="224"/>
      <c r="DW8" s="224"/>
      <c r="DX8" s="224"/>
      <c r="DY8" s="224"/>
      <c r="DZ8" s="224"/>
      <c r="EA8" s="224"/>
      <c r="EB8" s="224"/>
      <c r="EC8" s="224"/>
      <c r="ED8" s="224"/>
      <c r="EE8" s="224"/>
      <c r="EF8" s="224"/>
      <c r="EG8" s="224"/>
      <c r="EH8" s="224"/>
      <c r="EI8" s="224"/>
      <c r="EJ8" s="224"/>
      <c r="EK8" s="224"/>
      <c r="EL8" s="224"/>
      <c r="EM8" s="224"/>
      <c r="EN8" s="224"/>
      <c r="EO8" s="224"/>
      <c r="EP8" s="224"/>
      <c r="EQ8" s="224"/>
      <c r="ER8" s="224"/>
      <c r="ES8" s="224"/>
      <c r="ET8" s="224"/>
      <c r="EU8" s="224"/>
      <c r="EV8" s="224"/>
      <c r="EW8" s="224"/>
      <c r="EX8" s="224"/>
      <c r="EY8" s="224"/>
      <c r="EZ8" s="224"/>
      <c r="FA8" s="224"/>
      <c r="FB8" s="224"/>
      <c r="FC8" s="224"/>
      <c r="FD8" s="224"/>
      <c r="FE8" s="224"/>
      <c r="FF8" s="224"/>
      <c r="FG8" s="224"/>
      <c r="FH8" s="224"/>
      <c r="FI8" s="224"/>
      <c r="FJ8" s="224"/>
      <c r="FK8" s="224"/>
      <c r="FL8" s="224"/>
      <c r="FM8" s="224"/>
      <c r="FN8" s="224"/>
      <c r="FO8" s="224"/>
      <c r="FP8" s="224"/>
      <c r="FQ8" s="224"/>
      <c r="FR8" s="224"/>
      <c r="FS8" s="224"/>
      <c r="FT8" s="224"/>
      <c r="FU8" s="224"/>
    </row>
    <row r="9" spans="1:279" s="226" customFormat="1" ht="10.5" customHeight="1" thickTop="1" thickBot="1" x14ac:dyDescent="0.5">
      <c r="A9" s="465"/>
      <c r="B9" s="466"/>
      <c r="C9" s="466"/>
      <c r="D9" s="466"/>
      <c r="E9" s="466"/>
      <c r="F9" s="466"/>
      <c r="G9" s="466"/>
      <c r="H9" s="466"/>
      <c r="I9" s="466"/>
      <c r="J9" s="466"/>
      <c r="K9" s="466"/>
      <c r="L9" s="466"/>
      <c r="M9" s="466"/>
      <c r="N9" s="466"/>
      <c r="U9" s="227"/>
      <c r="V9" s="228"/>
      <c r="W9" s="228"/>
      <c r="X9" s="228"/>
      <c r="Y9" s="228"/>
      <c r="Z9" s="228"/>
      <c r="AA9" s="228"/>
      <c r="AB9" s="228"/>
      <c r="AC9" s="228"/>
      <c r="AD9" s="228"/>
      <c r="AE9" s="228"/>
      <c r="AF9" s="228"/>
      <c r="AG9" s="228"/>
      <c r="AH9" s="228"/>
      <c r="AI9" s="228"/>
      <c r="AJ9" s="228"/>
      <c r="AK9" s="228"/>
      <c r="AL9" s="228"/>
      <c r="AM9" s="228"/>
      <c r="AN9" s="228"/>
      <c r="AO9" s="228"/>
      <c r="AP9" s="228"/>
      <c r="AQ9" s="228"/>
      <c r="AR9" s="228"/>
      <c r="AS9" s="228"/>
      <c r="AT9" s="228"/>
      <c r="AU9" s="228"/>
      <c r="AV9" s="228"/>
      <c r="AW9" s="228"/>
      <c r="AX9" s="228"/>
      <c r="AY9" s="228"/>
      <c r="AZ9" s="228"/>
      <c r="BA9" s="228"/>
      <c r="BB9" s="228"/>
      <c r="BC9" s="228"/>
      <c r="BD9" s="228"/>
      <c r="BE9" s="228"/>
      <c r="BF9" s="228"/>
      <c r="BG9" s="228"/>
      <c r="BH9" s="228"/>
      <c r="BI9" s="228"/>
      <c r="BJ9" s="228"/>
      <c r="BK9" s="228"/>
      <c r="BL9" s="228"/>
      <c r="BM9" s="228"/>
      <c r="BN9" s="228"/>
      <c r="BO9" s="228"/>
      <c r="BP9" s="228"/>
      <c r="BQ9" s="228"/>
      <c r="BR9" s="228"/>
      <c r="BS9" s="228"/>
      <c r="BT9" s="228"/>
      <c r="BU9" s="228"/>
      <c r="BV9" s="228"/>
      <c r="BW9" s="228"/>
      <c r="BX9" s="228"/>
      <c r="BY9" s="228"/>
      <c r="BZ9" s="228"/>
      <c r="CA9" s="228"/>
      <c r="CB9" s="228"/>
      <c r="CC9" s="228"/>
      <c r="CD9" s="228"/>
      <c r="CE9" s="228"/>
      <c r="CF9" s="228"/>
      <c r="CG9" s="228"/>
      <c r="CH9" s="228"/>
      <c r="CI9" s="228"/>
      <c r="CJ9" s="228"/>
      <c r="CK9" s="228"/>
      <c r="CL9" s="228"/>
      <c r="CM9" s="228"/>
      <c r="CN9" s="228"/>
      <c r="CO9" s="228"/>
      <c r="CP9" s="228"/>
      <c r="CQ9" s="228"/>
      <c r="CR9" s="228"/>
      <c r="CS9" s="228"/>
      <c r="CT9" s="228"/>
      <c r="CU9" s="228"/>
      <c r="CV9" s="228"/>
      <c r="CW9" s="228"/>
      <c r="CX9" s="228"/>
      <c r="CY9" s="228"/>
      <c r="CZ9" s="228"/>
      <c r="DA9" s="228"/>
      <c r="DB9" s="228"/>
      <c r="DC9" s="228"/>
      <c r="DD9" s="228"/>
      <c r="DE9" s="228"/>
      <c r="DF9" s="228"/>
      <c r="DG9" s="228"/>
      <c r="DH9" s="228"/>
      <c r="DI9" s="228"/>
      <c r="DJ9" s="228"/>
      <c r="DK9" s="228"/>
      <c r="DL9" s="228"/>
      <c r="DM9" s="228"/>
      <c r="DN9" s="228"/>
      <c r="DO9" s="228"/>
      <c r="DP9" s="228"/>
      <c r="DQ9" s="228"/>
      <c r="DR9" s="228"/>
      <c r="DS9" s="228"/>
      <c r="DT9" s="228"/>
      <c r="DU9" s="228"/>
      <c r="DV9" s="228"/>
      <c r="DW9" s="228"/>
      <c r="DX9" s="228"/>
      <c r="DY9" s="228"/>
      <c r="DZ9" s="228"/>
      <c r="EA9" s="228"/>
      <c r="EB9" s="228"/>
      <c r="EC9" s="228"/>
      <c r="ED9" s="228"/>
      <c r="EE9" s="228"/>
      <c r="EF9" s="228"/>
      <c r="EG9" s="228"/>
      <c r="EH9" s="228"/>
      <c r="EI9" s="228"/>
      <c r="EJ9" s="228"/>
      <c r="EK9" s="228"/>
      <c r="EL9" s="228"/>
      <c r="EM9" s="228"/>
      <c r="EN9" s="228"/>
      <c r="EO9" s="228"/>
      <c r="EP9" s="228"/>
      <c r="EQ9" s="228"/>
      <c r="ER9" s="228"/>
      <c r="ES9" s="228"/>
      <c r="ET9" s="228"/>
      <c r="EU9" s="228"/>
      <c r="EV9" s="228"/>
      <c r="EW9" s="228"/>
      <c r="EX9" s="228"/>
      <c r="EY9" s="228"/>
      <c r="EZ9" s="228"/>
      <c r="FA9" s="228"/>
      <c r="FB9" s="228"/>
      <c r="FC9" s="228"/>
      <c r="FD9" s="228"/>
      <c r="FE9" s="228"/>
      <c r="FF9" s="228"/>
      <c r="FG9" s="228"/>
      <c r="FH9" s="228"/>
      <c r="FI9" s="228"/>
      <c r="FJ9" s="228"/>
      <c r="FK9" s="228"/>
      <c r="FL9" s="228"/>
      <c r="FM9" s="228"/>
      <c r="FN9" s="228"/>
      <c r="FO9" s="228"/>
      <c r="FP9" s="228"/>
      <c r="FQ9" s="228"/>
      <c r="FR9" s="228"/>
      <c r="FS9" s="228"/>
      <c r="FT9" s="228"/>
      <c r="FU9" s="228"/>
    </row>
    <row r="10" spans="1:279" s="229" customFormat="1" ht="15" customHeight="1" x14ac:dyDescent="0.4">
      <c r="A10" s="467">
        <f>'Mapa Final'!A10</f>
        <v>1</v>
      </c>
      <c r="B10" s="470" t="str">
        <f>'Mapa Final'!B10</f>
        <v>Vencimiento de Términos</v>
      </c>
      <c r="C10" s="470" t="str">
        <f>'Mapa Final'!C10</f>
        <v>Vulneración de los derechos fundamentales de los ciudadanos</v>
      </c>
      <c r="D10" s="470" t="str">
        <f>'Mapa Final'!D10</f>
        <v xml:space="preserve">1. Falta de implementación de modelos operativos de preparación de audiencias (MOPA's) y guías de realización de audiencias para reducir el tiempo de las diligencias.
2.Insuficiencia de personal para la carga laboral presentada.
3.Incremento de solicitudes vía correo electrónico, reparto de demandas y solicitudes judiciales..
4.Demora en la entrega del reparto por parte del centro de sevicios
5.Afectación del orden público, genera mayor demanda y congestión de la justicia.
</v>
      </c>
      <c r="E10" s="473" t="str">
        <f>'Mapa Final'!E10</f>
        <v xml:space="preserve"> Actuaciones procesales después del vencimiento de los términos legales  </v>
      </c>
      <c r="F10" s="473" t="str">
        <f>'Mapa Final'!F10</f>
        <v xml:space="preserve">Posibilidad de vulneración de los derechos fundamentales de los ciudadanos  debido a las  actuaciones procesales después del vencimiento de los términos legales  </v>
      </c>
      <c r="G10" s="473" t="str">
        <f>'Mapa Final'!G10</f>
        <v>Usuarios, productos y prácticas organizacionales</v>
      </c>
      <c r="H10" s="480" t="str">
        <f>'Mapa Final'!I10</f>
        <v>Muy Alta</v>
      </c>
      <c r="I10" s="483" t="str">
        <f>'Mapa Final'!L10</f>
        <v>Mayor</v>
      </c>
      <c r="J10" s="492" t="str">
        <f>'Mapa Final'!N10</f>
        <v xml:space="preserve">Alto </v>
      </c>
      <c r="K10" s="489" t="str">
        <f>'Mapa Final'!AA10</f>
        <v>Media</v>
      </c>
      <c r="L10" s="489" t="str">
        <f>'Mapa Final'!AE10</f>
        <v>Mayor</v>
      </c>
      <c r="M10" s="486" t="str">
        <f>'Mapa Final'!AG10</f>
        <v xml:space="preserve">Alto </v>
      </c>
      <c r="N10" s="489" t="str">
        <f>'Mapa Final'!AH10</f>
        <v>Evitar</v>
      </c>
      <c r="O10" s="326" t="s">
        <v>502</v>
      </c>
      <c r="P10" s="479"/>
      <c r="Q10" s="479"/>
      <c r="R10" s="479" t="s">
        <v>547</v>
      </c>
      <c r="S10" s="476">
        <v>44197</v>
      </c>
      <c r="T10" s="476">
        <v>44286</v>
      </c>
      <c r="U10" s="479" t="s">
        <v>548</v>
      </c>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c r="FS10" s="35"/>
      <c r="FT10" s="35"/>
      <c r="FU10" s="35"/>
    </row>
    <row r="11" spans="1:279" s="229" customFormat="1" ht="13.5" customHeight="1" x14ac:dyDescent="0.4">
      <c r="A11" s="468"/>
      <c r="B11" s="471"/>
      <c r="C11" s="471"/>
      <c r="D11" s="471"/>
      <c r="E11" s="474"/>
      <c r="F11" s="474"/>
      <c r="G11" s="474"/>
      <c r="H11" s="481"/>
      <c r="I11" s="484"/>
      <c r="J11" s="493"/>
      <c r="K11" s="490"/>
      <c r="L11" s="490"/>
      <c r="M11" s="487"/>
      <c r="N11" s="490"/>
      <c r="O11" s="326"/>
      <c r="P11" s="477"/>
      <c r="Q11" s="477"/>
      <c r="R11" s="477"/>
      <c r="S11" s="477"/>
      <c r="T11" s="477"/>
      <c r="U11" s="477"/>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c r="FS11" s="35"/>
      <c r="FT11" s="35"/>
      <c r="FU11" s="35"/>
    </row>
    <row r="12" spans="1:279" s="229" customFormat="1" ht="13.5" customHeight="1" x14ac:dyDescent="0.4">
      <c r="A12" s="468"/>
      <c r="B12" s="471"/>
      <c r="C12" s="471"/>
      <c r="D12" s="471"/>
      <c r="E12" s="474"/>
      <c r="F12" s="474"/>
      <c r="G12" s="474"/>
      <c r="H12" s="481"/>
      <c r="I12" s="484"/>
      <c r="J12" s="493"/>
      <c r="K12" s="490"/>
      <c r="L12" s="490"/>
      <c r="M12" s="487"/>
      <c r="N12" s="490"/>
      <c r="O12" s="326"/>
      <c r="P12" s="477"/>
      <c r="Q12" s="477"/>
      <c r="R12" s="477"/>
      <c r="S12" s="477"/>
      <c r="T12" s="477"/>
      <c r="U12" s="477"/>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c r="FS12" s="35"/>
      <c r="FT12" s="35"/>
      <c r="FU12" s="35"/>
    </row>
    <row r="13" spans="1:279" s="229" customFormat="1" ht="13.5" customHeight="1" x14ac:dyDescent="0.4">
      <c r="A13" s="468"/>
      <c r="B13" s="471"/>
      <c r="C13" s="471"/>
      <c r="D13" s="471"/>
      <c r="E13" s="474"/>
      <c r="F13" s="474"/>
      <c r="G13" s="474"/>
      <c r="H13" s="481"/>
      <c r="I13" s="484"/>
      <c r="J13" s="493"/>
      <c r="K13" s="490"/>
      <c r="L13" s="490"/>
      <c r="M13" s="487"/>
      <c r="N13" s="490"/>
      <c r="O13" s="326"/>
      <c r="P13" s="477"/>
      <c r="Q13" s="477"/>
      <c r="R13" s="477"/>
      <c r="S13" s="477"/>
      <c r="T13" s="477"/>
      <c r="U13" s="477"/>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c r="FS13" s="35"/>
      <c r="FT13" s="35"/>
      <c r="FU13" s="35"/>
    </row>
    <row r="14" spans="1:279" s="229" customFormat="1" ht="238.5" customHeight="1" thickBot="1" x14ac:dyDescent="0.45">
      <c r="A14" s="469"/>
      <c r="B14" s="472"/>
      <c r="C14" s="472"/>
      <c r="D14" s="472"/>
      <c r="E14" s="475"/>
      <c r="F14" s="475"/>
      <c r="G14" s="475"/>
      <c r="H14" s="482"/>
      <c r="I14" s="485"/>
      <c r="J14" s="494"/>
      <c r="K14" s="491"/>
      <c r="L14" s="491"/>
      <c r="M14" s="488"/>
      <c r="N14" s="491"/>
      <c r="O14" s="326"/>
      <c r="P14" s="478"/>
      <c r="Q14" s="478"/>
      <c r="R14" s="478"/>
      <c r="S14" s="478"/>
      <c r="T14" s="478"/>
      <c r="U14" s="478"/>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c r="DY14" s="35"/>
      <c r="DZ14" s="35"/>
      <c r="EA14" s="35"/>
      <c r="EB14" s="35"/>
      <c r="EC14" s="35"/>
      <c r="ED14" s="35"/>
      <c r="EE14" s="35"/>
      <c r="EF14" s="35"/>
      <c r="EG14" s="35"/>
      <c r="EH14" s="35"/>
      <c r="EI14" s="35"/>
      <c r="EJ14" s="35"/>
      <c r="EK14" s="35"/>
      <c r="EL14" s="35"/>
      <c r="EM14" s="35"/>
      <c r="EN14" s="35"/>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c r="FS14" s="35"/>
      <c r="FT14" s="35"/>
      <c r="FU14" s="35"/>
    </row>
    <row r="15" spans="1:279" s="229" customFormat="1" ht="15" customHeight="1" x14ac:dyDescent="0.4">
      <c r="A15" s="467">
        <f>'Mapa Final'!A15</f>
        <v>2</v>
      </c>
      <c r="B15" s="470" t="str">
        <f>'Mapa Final'!B15</f>
        <v>Suspensión o no realización de las Audiencias Programadas</v>
      </c>
      <c r="C15" s="470" t="str">
        <f>'Mapa Final'!C15</f>
        <v>Vulneración de los derechos fundamentales de los ciudadanos</v>
      </c>
      <c r="D15" s="470" t="str">
        <f>'Mapa Final'!D15</f>
        <v xml:space="preserve">1.Falta de herramientas tecnológicas que permitan el buen desarrollo de la audiencia (Sistema de Grabación, Software, Hardware, microfonos, diademas entre otros)
2.Programación de audiencias sin tener en cuenta tiempos de duración para su realización.
3.Falta de comunicación oportuna o errores en la notificación a las partes interesadas externas
4.Carencia de internet y  conectividad adecuada para los  equipos en las sedes judiciales y salas de audiencias.
5.Desactualización de la información suministrada por el usuario para la debida citación.
</v>
      </c>
      <c r="E15" s="473" t="str">
        <f>'Mapa Final'!E15</f>
        <v>Incumplimiento en la realización de las audiencias programadas</v>
      </c>
      <c r="F15" s="473" t="str">
        <f>'Mapa Final'!F15</f>
        <v>Posibilidad de vulneración de los derechos fundamentales de los ciudadanos  debido al Incumplimiento en la realización de las audiencias programadas</v>
      </c>
      <c r="G15" s="473" t="str">
        <f>'Mapa Final'!G15</f>
        <v>Usuarios, productos y prácticas organizacionales</v>
      </c>
      <c r="H15" s="480" t="str">
        <f>'Mapa Final'!I15</f>
        <v>Media</v>
      </c>
      <c r="I15" s="483" t="str">
        <f>'Mapa Final'!L15</f>
        <v>Mayor</v>
      </c>
      <c r="J15" s="492" t="str">
        <f>'Mapa Final'!N15</f>
        <v xml:space="preserve">Alto </v>
      </c>
      <c r="K15" s="489" t="str">
        <f>'Mapa Final'!AA15</f>
        <v>Baja</v>
      </c>
      <c r="L15" s="489" t="str">
        <f>'Mapa Final'!AE15</f>
        <v>Mayor</v>
      </c>
      <c r="M15" s="486" t="str">
        <f>'Mapa Final'!AG15</f>
        <v xml:space="preserve">Alto </v>
      </c>
      <c r="N15" s="489" t="str">
        <f>'Mapa Final'!AH15</f>
        <v>Evitar</v>
      </c>
      <c r="O15" s="326" t="s">
        <v>504</v>
      </c>
      <c r="P15" s="479"/>
      <c r="Q15" s="479" t="s">
        <v>547</v>
      </c>
      <c r="R15" s="479"/>
      <c r="S15" s="476">
        <v>44197</v>
      </c>
      <c r="T15" s="476">
        <v>44286</v>
      </c>
      <c r="U15" s="479" t="s">
        <v>556</v>
      </c>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c r="FS15" s="35"/>
      <c r="FT15" s="35"/>
      <c r="FU15" s="35"/>
    </row>
    <row r="16" spans="1:279" s="229" customFormat="1" ht="13.5" customHeight="1" x14ac:dyDescent="0.4">
      <c r="A16" s="468"/>
      <c r="B16" s="471"/>
      <c r="C16" s="471"/>
      <c r="D16" s="471"/>
      <c r="E16" s="474"/>
      <c r="F16" s="474"/>
      <c r="G16" s="474"/>
      <c r="H16" s="481"/>
      <c r="I16" s="484"/>
      <c r="J16" s="493"/>
      <c r="K16" s="490"/>
      <c r="L16" s="490"/>
      <c r="M16" s="487"/>
      <c r="N16" s="490"/>
      <c r="O16" s="326"/>
      <c r="P16" s="477"/>
      <c r="Q16" s="477"/>
      <c r="R16" s="477"/>
      <c r="S16" s="477"/>
      <c r="T16" s="477"/>
      <c r="U16" s="477"/>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35"/>
      <c r="CL16" s="35"/>
      <c r="CM16" s="35"/>
      <c r="CN16" s="35"/>
      <c r="CO16" s="35"/>
      <c r="CP16" s="35"/>
      <c r="CQ16" s="35"/>
      <c r="CR16" s="35"/>
      <c r="CS16" s="35"/>
      <c r="CT16" s="35"/>
      <c r="CU16" s="35"/>
      <c r="CV16" s="35"/>
      <c r="CW16" s="35"/>
      <c r="CX16" s="35"/>
      <c r="CY16" s="35"/>
      <c r="CZ16" s="35"/>
      <c r="DA16" s="35"/>
      <c r="DB16" s="35"/>
      <c r="DC16" s="35"/>
      <c r="DD16" s="35"/>
      <c r="DE16" s="35"/>
      <c r="DF16" s="35"/>
      <c r="DG16" s="35"/>
      <c r="DH16" s="35"/>
      <c r="DI16" s="35"/>
      <c r="DJ16" s="35"/>
      <c r="DK16" s="35"/>
      <c r="DL16" s="35"/>
      <c r="DM16" s="35"/>
      <c r="DN16" s="35"/>
      <c r="DO16" s="35"/>
      <c r="DP16" s="35"/>
      <c r="DQ16" s="35"/>
      <c r="DR16" s="35"/>
      <c r="DS16" s="35"/>
      <c r="DT16" s="35"/>
      <c r="DU16" s="35"/>
      <c r="DV16" s="35"/>
      <c r="DW16" s="35"/>
      <c r="DX16" s="35"/>
      <c r="DY16" s="35"/>
      <c r="DZ16" s="35"/>
      <c r="EA16" s="35"/>
      <c r="EB16" s="35"/>
      <c r="EC16" s="35"/>
      <c r="ED16" s="35"/>
      <c r="EE16" s="35"/>
      <c r="EF16" s="35"/>
      <c r="EG16" s="35"/>
      <c r="EH16" s="35"/>
      <c r="EI16" s="35"/>
      <c r="EJ16" s="35"/>
      <c r="EK16" s="35"/>
      <c r="EL16" s="35"/>
      <c r="EM16" s="35"/>
      <c r="EN16" s="35"/>
      <c r="EO16" s="35"/>
      <c r="EP16" s="35"/>
      <c r="EQ16" s="35"/>
      <c r="ER16" s="35"/>
      <c r="ES16" s="35"/>
      <c r="ET16" s="35"/>
      <c r="EU16" s="35"/>
      <c r="EV16" s="35"/>
      <c r="EW16" s="35"/>
      <c r="EX16" s="35"/>
      <c r="EY16" s="35"/>
      <c r="EZ16" s="35"/>
      <c r="FA16" s="35"/>
      <c r="FB16" s="35"/>
      <c r="FC16" s="35"/>
      <c r="FD16" s="35"/>
      <c r="FE16" s="35"/>
      <c r="FF16" s="35"/>
      <c r="FG16" s="35"/>
      <c r="FH16" s="35"/>
      <c r="FI16" s="35"/>
      <c r="FJ16" s="35"/>
      <c r="FK16" s="35"/>
      <c r="FL16" s="35"/>
      <c r="FM16" s="35"/>
      <c r="FN16" s="35"/>
      <c r="FO16" s="35"/>
      <c r="FP16" s="35"/>
      <c r="FQ16" s="35"/>
      <c r="FR16" s="35"/>
      <c r="FS16" s="35"/>
      <c r="FT16" s="35"/>
      <c r="FU16" s="35"/>
    </row>
    <row r="17" spans="1:177" s="229" customFormat="1" ht="13.5" customHeight="1" x14ac:dyDescent="0.4">
      <c r="A17" s="468"/>
      <c r="B17" s="471"/>
      <c r="C17" s="471"/>
      <c r="D17" s="471"/>
      <c r="E17" s="474"/>
      <c r="F17" s="474"/>
      <c r="G17" s="474"/>
      <c r="H17" s="481"/>
      <c r="I17" s="484"/>
      <c r="J17" s="493"/>
      <c r="K17" s="490"/>
      <c r="L17" s="490"/>
      <c r="M17" s="487"/>
      <c r="N17" s="490"/>
      <c r="O17" s="326"/>
      <c r="P17" s="477"/>
      <c r="Q17" s="477"/>
      <c r="R17" s="477"/>
      <c r="S17" s="477"/>
      <c r="T17" s="477"/>
      <c r="U17" s="477"/>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c r="CL17" s="35"/>
      <c r="CM17" s="35"/>
      <c r="CN17" s="35"/>
      <c r="CO17" s="35"/>
      <c r="CP17" s="35"/>
      <c r="CQ17" s="35"/>
      <c r="CR17" s="35"/>
      <c r="CS17" s="35"/>
      <c r="CT17" s="35"/>
      <c r="CU17" s="35"/>
      <c r="CV17" s="35"/>
      <c r="CW17" s="35"/>
      <c r="CX17" s="35"/>
      <c r="CY17" s="35"/>
      <c r="CZ17" s="35"/>
      <c r="DA17" s="35"/>
      <c r="DB17" s="35"/>
      <c r="DC17" s="35"/>
      <c r="DD17" s="35"/>
      <c r="DE17" s="35"/>
      <c r="DF17" s="35"/>
      <c r="DG17" s="35"/>
      <c r="DH17" s="35"/>
      <c r="DI17" s="35"/>
      <c r="DJ17" s="35"/>
      <c r="DK17" s="35"/>
      <c r="DL17" s="35"/>
      <c r="DM17" s="35"/>
      <c r="DN17" s="35"/>
      <c r="DO17" s="35"/>
      <c r="DP17" s="35"/>
      <c r="DQ17" s="35"/>
      <c r="DR17" s="35"/>
      <c r="DS17" s="35"/>
      <c r="DT17" s="35"/>
      <c r="DU17" s="35"/>
      <c r="DV17" s="35"/>
      <c r="DW17" s="35"/>
      <c r="DX17" s="35"/>
      <c r="DY17" s="35"/>
      <c r="DZ17" s="35"/>
      <c r="EA17" s="35"/>
      <c r="EB17" s="35"/>
      <c r="EC17" s="35"/>
      <c r="ED17" s="35"/>
      <c r="EE17" s="35"/>
      <c r="EF17" s="35"/>
      <c r="EG17" s="35"/>
      <c r="EH17" s="35"/>
      <c r="EI17" s="35"/>
      <c r="EJ17" s="35"/>
      <c r="EK17" s="35"/>
      <c r="EL17" s="35"/>
      <c r="EM17" s="35"/>
      <c r="EN17" s="35"/>
      <c r="EO17" s="35"/>
      <c r="EP17" s="35"/>
      <c r="EQ17" s="35"/>
      <c r="ER17" s="35"/>
      <c r="ES17" s="35"/>
      <c r="ET17" s="35"/>
      <c r="EU17" s="35"/>
      <c r="EV17" s="35"/>
      <c r="EW17" s="35"/>
      <c r="EX17" s="35"/>
      <c r="EY17" s="35"/>
      <c r="EZ17" s="35"/>
      <c r="FA17" s="35"/>
      <c r="FB17" s="35"/>
      <c r="FC17" s="35"/>
      <c r="FD17" s="35"/>
      <c r="FE17" s="35"/>
      <c r="FF17" s="35"/>
      <c r="FG17" s="35"/>
      <c r="FH17" s="35"/>
      <c r="FI17" s="35"/>
      <c r="FJ17" s="35"/>
      <c r="FK17" s="35"/>
      <c r="FL17" s="35"/>
      <c r="FM17" s="35"/>
      <c r="FN17" s="35"/>
      <c r="FO17" s="35"/>
      <c r="FP17" s="35"/>
      <c r="FQ17" s="35"/>
      <c r="FR17" s="35"/>
      <c r="FS17" s="35"/>
      <c r="FT17" s="35"/>
      <c r="FU17" s="35"/>
    </row>
    <row r="18" spans="1:177" s="229" customFormat="1" ht="13.5" customHeight="1" x14ac:dyDescent="0.4">
      <c r="A18" s="468"/>
      <c r="B18" s="471"/>
      <c r="C18" s="471"/>
      <c r="D18" s="471"/>
      <c r="E18" s="474"/>
      <c r="F18" s="474"/>
      <c r="G18" s="474"/>
      <c r="H18" s="481"/>
      <c r="I18" s="484"/>
      <c r="J18" s="493"/>
      <c r="K18" s="490"/>
      <c r="L18" s="490"/>
      <c r="M18" s="487"/>
      <c r="N18" s="490"/>
      <c r="O18" s="326"/>
      <c r="P18" s="477"/>
      <c r="Q18" s="477"/>
      <c r="R18" s="477"/>
      <c r="S18" s="477"/>
      <c r="T18" s="477"/>
      <c r="U18" s="477"/>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c r="FS18" s="35"/>
      <c r="FT18" s="35"/>
      <c r="FU18" s="35"/>
    </row>
    <row r="19" spans="1:177" s="229" customFormat="1" ht="255.75" customHeight="1" thickBot="1" x14ac:dyDescent="0.45">
      <c r="A19" s="469"/>
      <c r="B19" s="472"/>
      <c r="C19" s="472"/>
      <c r="D19" s="472"/>
      <c r="E19" s="475"/>
      <c r="F19" s="475"/>
      <c r="G19" s="475"/>
      <c r="H19" s="482"/>
      <c r="I19" s="485"/>
      <c r="J19" s="494"/>
      <c r="K19" s="491"/>
      <c r="L19" s="491"/>
      <c r="M19" s="488"/>
      <c r="N19" s="491"/>
      <c r="O19" s="326"/>
      <c r="P19" s="478"/>
      <c r="Q19" s="478"/>
      <c r="R19" s="478"/>
      <c r="S19" s="478"/>
      <c r="T19" s="478"/>
      <c r="U19" s="478"/>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H19" s="35"/>
      <c r="CI19" s="35"/>
      <c r="CJ19" s="35"/>
      <c r="CK19" s="35"/>
      <c r="CL19" s="35"/>
      <c r="CM19" s="35"/>
      <c r="CN19" s="35"/>
      <c r="CO19" s="35"/>
      <c r="CP19" s="35"/>
      <c r="CQ19" s="35"/>
      <c r="CR19" s="35"/>
      <c r="CS19" s="35"/>
      <c r="CT19" s="35"/>
      <c r="CU19" s="35"/>
      <c r="CV19" s="35"/>
      <c r="CW19" s="35"/>
      <c r="CX19" s="35"/>
      <c r="CY19" s="35"/>
      <c r="CZ19" s="35"/>
      <c r="DA19" s="35"/>
      <c r="DB19" s="35"/>
      <c r="DC19" s="35"/>
      <c r="DD19" s="35"/>
      <c r="DE19" s="35"/>
      <c r="DF19" s="35"/>
      <c r="DG19" s="35"/>
      <c r="DH19" s="35"/>
      <c r="DI19" s="35"/>
      <c r="DJ19" s="35"/>
      <c r="DK19" s="35"/>
      <c r="DL19" s="35"/>
      <c r="DM19" s="35"/>
      <c r="DN19" s="35"/>
      <c r="DO19" s="35"/>
      <c r="DP19" s="35"/>
      <c r="DQ19" s="35"/>
      <c r="DR19" s="35"/>
      <c r="DS19" s="35"/>
      <c r="DT19" s="35"/>
      <c r="DU19" s="35"/>
      <c r="DV19" s="35"/>
      <c r="DW19" s="35"/>
      <c r="DX19" s="35"/>
      <c r="DY19" s="35"/>
      <c r="DZ19" s="35"/>
      <c r="EA19" s="35"/>
      <c r="EB19" s="35"/>
      <c r="EC19" s="35"/>
      <c r="ED19" s="35"/>
      <c r="EE19" s="35"/>
      <c r="EF19" s="35"/>
      <c r="EG19" s="35"/>
      <c r="EH19" s="35"/>
      <c r="EI19" s="35"/>
      <c r="EJ19" s="35"/>
      <c r="EK19" s="35"/>
      <c r="EL19" s="35"/>
      <c r="EM19" s="35"/>
      <c r="EN19" s="35"/>
      <c r="EO19" s="35"/>
      <c r="EP19" s="35"/>
      <c r="EQ19" s="35"/>
      <c r="ER19" s="35"/>
      <c r="ES19" s="35"/>
      <c r="ET19" s="35"/>
      <c r="EU19" s="35"/>
      <c r="EV19" s="35"/>
      <c r="EW19" s="35"/>
      <c r="EX19" s="35"/>
      <c r="EY19" s="35"/>
      <c r="EZ19" s="35"/>
      <c r="FA19" s="35"/>
      <c r="FB19" s="35"/>
      <c r="FC19" s="35"/>
      <c r="FD19" s="35"/>
      <c r="FE19" s="35"/>
      <c r="FF19" s="35"/>
      <c r="FG19" s="35"/>
      <c r="FH19" s="35"/>
      <c r="FI19" s="35"/>
      <c r="FJ19" s="35"/>
      <c r="FK19" s="35"/>
      <c r="FL19" s="35"/>
      <c r="FM19" s="35"/>
      <c r="FN19" s="35"/>
      <c r="FO19" s="35"/>
      <c r="FP19" s="35"/>
      <c r="FQ19" s="35"/>
      <c r="FR19" s="35"/>
      <c r="FS19" s="35"/>
      <c r="FT19" s="35"/>
      <c r="FU19" s="35"/>
    </row>
    <row r="20" spans="1:177" ht="15" customHeight="1" x14ac:dyDescent="0.45">
      <c r="A20" s="467">
        <f>'Mapa Final'!A20</f>
        <v>3</v>
      </c>
      <c r="B20" s="470" t="str">
        <f>'Mapa Final'!B20</f>
        <v>Incumplimiento de los objetivos y metas trazadas para el cumplimiento de los términos legales.</v>
      </c>
      <c r="C20" s="470" t="str">
        <f>'Mapa Final'!C20</f>
        <v>Incumplimiento de las metas establecidas</v>
      </c>
      <c r="D20" s="470" t="str">
        <f>'Mapa Final'!D20</f>
        <v xml:space="preserve">1.Imprecisión al establecer lineamientos de planeaciòn  para el desarrollo de las tareas propias del despacho.
2.Deficiencia en las competencias necesarias del personal del despacho. 
3.Insuficiencia de equipos y soporte tecnológicos para el trabajo presencial y  virtual.
4.Complejidad de los procesos judiciales.
5.Insuficiencia de personal para la carga laboral presentada.
</v>
      </c>
      <c r="E20" s="473" t="str">
        <f>'Mapa Final'!E20</f>
        <v>Alto de volumen  de los trámites procesales</v>
      </c>
      <c r="F20" s="473" t="str">
        <f>'Mapa Final'!F20</f>
        <v>Posibilidad de Incumplimiento de las metas establecidas debido al alto de volumen  de trámites procesales</v>
      </c>
      <c r="G20" s="473" t="str">
        <f>'Mapa Final'!G20</f>
        <v>Usuarios, productos y prácticas organizacionales</v>
      </c>
      <c r="H20" s="480" t="str">
        <f>'Mapa Final'!I20</f>
        <v>Alta</v>
      </c>
      <c r="I20" s="483" t="str">
        <f>'Mapa Final'!L20</f>
        <v>Moderado</v>
      </c>
      <c r="J20" s="492" t="str">
        <f>'Mapa Final'!N20</f>
        <v xml:space="preserve">Alto </v>
      </c>
      <c r="K20" s="489" t="str">
        <f>'Mapa Final'!AA20</f>
        <v>Media</v>
      </c>
      <c r="L20" s="489" t="str">
        <f>'Mapa Final'!AE20</f>
        <v>Moderado</v>
      </c>
      <c r="M20" s="486" t="str">
        <f>'Mapa Final'!AG20</f>
        <v>Moderado</v>
      </c>
      <c r="N20" s="489" t="str">
        <f>'Mapa Final'!AH20</f>
        <v>Reducir(mitigar)</v>
      </c>
      <c r="O20" s="326" t="s">
        <v>505</v>
      </c>
      <c r="P20" s="479"/>
      <c r="Q20" s="479" t="s">
        <v>547</v>
      </c>
      <c r="R20" s="476"/>
      <c r="S20" s="476">
        <v>44197</v>
      </c>
      <c r="T20" s="476">
        <v>44286</v>
      </c>
      <c r="U20" s="479" t="s">
        <v>550</v>
      </c>
      <c r="V20" s="35"/>
      <c r="W20" s="35"/>
    </row>
    <row r="21" spans="1:177" x14ac:dyDescent="0.45">
      <c r="A21" s="468"/>
      <c r="B21" s="471"/>
      <c r="C21" s="471"/>
      <c r="D21" s="471"/>
      <c r="E21" s="474"/>
      <c r="F21" s="474"/>
      <c r="G21" s="474"/>
      <c r="H21" s="481"/>
      <c r="I21" s="484"/>
      <c r="J21" s="493"/>
      <c r="K21" s="490"/>
      <c r="L21" s="490"/>
      <c r="M21" s="487"/>
      <c r="N21" s="490"/>
      <c r="O21" s="326"/>
      <c r="P21" s="477"/>
      <c r="Q21" s="477"/>
      <c r="R21" s="477"/>
      <c r="S21" s="477"/>
      <c r="T21" s="477"/>
      <c r="U21" s="477"/>
      <c r="V21" s="35"/>
      <c r="W21" s="35"/>
    </row>
    <row r="22" spans="1:177" x14ac:dyDescent="0.45">
      <c r="A22" s="468"/>
      <c r="B22" s="471"/>
      <c r="C22" s="471"/>
      <c r="D22" s="471"/>
      <c r="E22" s="474"/>
      <c r="F22" s="474"/>
      <c r="G22" s="474"/>
      <c r="H22" s="481"/>
      <c r="I22" s="484"/>
      <c r="J22" s="493"/>
      <c r="K22" s="490"/>
      <c r="L22" s="490"/>
      <c r="M22" s="487"/>
      <c r="N22" s="490"/>
      <c r="O22" s="326"/>
      <c r="P22" s="477"/>
      <c r="Q22" s="477"/>
      <c r="R22" s="477"/>
      <c r="S22" s="477"/>
      <c r="T22" s="477"/>
      <c r="U22" s="477"/>
      <c r="V22" s="35"/>
      <c r="W22" s="35"/>
    </row>
    <row r="23" spans="1:177" x14ac:dyDescent="0.45">
      <c r="A23" s="468"/>
      <c r="B23" s="471"/>
      <c r="C23" s="471"/>
      <c r="D23" s="471"/>
      <c r="E23" s="474"/>
      <c r="F23" s="474"/>
      <c r="G23" s="474"/>
      <c r="H23" s="481"/>
      <c r="I23" s="484"/>
      <c r="J23" s="493"/>
      <c r="K23" s="490"/>
      <c r="L23" s="490"/>
      <c r="M23" s="487"/>
      <c r="N23" s="490"/>
      <c r="O23" s="326"/>
      <c r="P23" s="477"/>
      <c r="Q23" s="477"/>
      <c r="R23" s="477"/>
      <c r="S23" s="477"/>
      <c r="T23" s="477"/>
      <c r="U23" s="477"/>
      <c r="V23" s="35"/>
      <c r="W23" s="35"/>
    </row>
    <row r="24" spans="1:177" ht="307.5" customHeight="1" thickBot="1" x14ac:dyDescent="0.5">
      <c r="A24" s="469"/>
      <c r="B24" s="472"/>
      <c r="C24" s="472"/>
      <c r="D24" s="472"/>
      <c r="E24" s="475"/>
      <c r="F24" s="475"/>
      <c r="G24" s="475"/>
      <c r="H24" s="482"/>
      <c r="I24" s="485"/>
      <c r="J24" s="494"/>
      <c r="K24" s="491"/>
      <c r="L24" s="491"/>
      <c r="M24" s="488"/>
      <c r="N24" s="491"/>
      <c r="O24" s="326"/>
      <c r="P24" s="478"/>
      <c r="Q24" s="478"/>
      <c r="R24" s="478"/>
      <c r="S24" s="478"/>
      <c r="T24" s="478"/>
      <c r="U24" s="478"/>
      <c r="V24" s="35"/>
      <c r="W24" s="35"/>
    </row>
    <row r="25" spans="1:177" ht="15" customHeight="1" x14ac:dyDescent="0.45">
      <c r="A25" s="467">
        <f>'Mapa Final'!A25</f>
        <v>4</v>
      </c>
      <c r="B25" s="470" t="str">
        <f>'Mapa Final'!B25</f>
        <v xml:space="preserve">Inexactitud en el registro de la gestion de los procesos misionales y actuaciones administrativa </v>
      </c>
      <c r="C25" s="470" t="str">
        <f>'Mapa Final'!C25</f>
        <v>Incumplimiento de las metas establecidas</v>
      </c>
      <c r="D25" s="470" t="str">
        <f>'Mapa Final'!D25</f>
        <v xml:space="preserve">1. Errores en la información registrada en los aplicativos Justicia XXI WEB y SIERJU-BI
2.Insuficiencia de personal para la carga laboral presentada. 
3.Fallas en la funcionalidad de los aplicativos    
4.Incremento de solicitudes  por la  alta demanda judiciales 
5.Inadecuado control de verificación del registro de la información </v>
      </c>
      <c r="E25" s="473" t="str">
        <f>'Mapa Final'!E25</f>
        <v xml:space="preserve">Inadecuado registro de la gestion de los procesos misionales y actuaciones administrativa </v>
      </c>
      <c r="F25" s="473" t="str">
        <f>'Mapa Final'!F25</f>
        <v xml:space="preserve">Posibilidad de incumplimiento de las metas establecidas debido al  inadecuado registro de la gestion de los procesos misionales y actuaciones administrativa </v>
      </c>
      <c r="G25" s="473" t="str">
        <f>'Mapa Final'!G25</f>
        <v>Usuarios, productos y prácticas organizacionales</v>
      </c>
      <c r="H25" s="480" t="str">
        <f>'Mapa Final'!I25</f>
        <v>Muy Alta</v>
      </c>
      <c r="I25" s="483" t="str">
        <f>'Mapa Final'!L25</f>
        <v>Moderado</v>
      </c>
      <c r="J25" s="492" t="str">
        <f>'Mapa Final'!N25</f>
        <v xml:space="preserve">Alto </v>
      </c>
      <c r="K25" s="489" t="str">
        <f>'Mapa Final'!AA25</f>
        <v>Media</v>
      </c>
      <c r="L25" s="489" t="str">
        <f>'Mapa Final'!AE25</f>
        <v>Moderado</v>
      </c>
      <c r="M25" s="486" t="str">
        <f>'Mapa Final'!AG25</f>
        <v>Moderado</v>
      </c>
      <c r="N25" s="489" t="str">
        <f>'Mapa Final'!AH25</f>
        <v>Reducir(mitigar)</v>
      </c>
      <c r="O25" s="326" t="s">
        <v>507</v>
      </c>
      <c r="P25" s="479"/>
      <c r="Q25" s="479" t="s">
        <v>547</v>
      </c>
      <c r="R25" s="479"/>
      <c r="S25" s="476">
        <v>44197</v>
      </c>
      <c r="T25" s="476">
        <v>44286</v>
      </c>
      <c r="U25" s="479" t="s">
        <v>551</v>
      </c>
    </row>
    <row r="26" spans="1:177" x14ac:dyDescent="0.45">
      <c r="A26" s="468"/>
      <c r="B26" s="471"/>
      <c r="C26" s="471"/>
      <c r="D26" s="471"/>
      <c r="E26" s="474"/>
      <c r="F26" s="474"/>
      <c r="G26" s="474"/>
      <c r="H26" s="481"/>
      <c r="I26" s="484"/>
      <c r="J26" s="493"/>
      <c r="K26" s="490"/>
      <c r="L26" s="490"/>
      <c r="M26" s="487"/>
      <c r="N26" s="490"/>
      <c r="O26" s="326"/>
      <c r="P26" s="477"/>
      <c r="Q26" s="477"/>
      <c r="R26" s="477"/>
      <c r="S26" s="477"/>
      <c r="T26" s="477"/>
      <c r="U26" s="477"/>
    </row>
    <row r="27" spans="1:177" x14ac:dyDescent="0.45">
      <c r="A27" s="468"/>
      <c r="B27" s="471"/>
      <c r="C27" s="471"/>
      <c r="D27" s="471"/>
      <c r="E27" s="474"/>
      <c r="F27" s="474"/>
      <c r="G27" s="474"/>
      <c r="H27" s="481"/>
      <c r="I27" s="484"/>
      <c r="J27" s="493"/>
      <c r="K27" s="490"/>
      <c r="L27" s="490"/>
      <c r="M27" s="487"/>
      <c r="N27" s="490"/>
      <c r="O27" s="326"/>
      <c r="P27" s="477"/>
      <c r="Q27" s="477"/>
      <c r="R27" s="477"/>
      <c r="S27" s="477"/>
      <c r="T27" s="477"/>
      <c r="U27" s="477"/>
    </row>
    <row r="28" spans="1:177" x14ac:dyDescent="0.45">
      <c r="A28" s="468"/>
      <c r="B28" s="471"/>
      <c r="C28" s="471"/>
      <c r="D28" s="471"/>
      <c r="E28" s="474"/>
      <c r="F28" s="474"/>
      <c r="G28" s="474"/>
      <c r="H28" s="481"/>
      <c r="I28" s="484"/>
      <c r="J28" s="493"/>
      <c r="K28" s="490"/>
      <c r="L28" s="490"/>
      <c r="M28" s="487"/>
      <c r="N28" s="490"/>
      <c r="O28" s="326"/>
      <c r="P28" s="477"/>
      <c r="Q28" s="477"/>
      <c r="R28" s="477"/>
      <c r="S28" s="477"/>
      <c r="T28" s="477"/>
      <c r="U28" s="477"/>
    </row>
    <row r="29" spans="1:177" ht="254.25" customHeight="1" thickBot="1" x14ac:dyDescent="0.5">
      <c r="A29" s="469"/>
      <c r="B29" s="472"/>
      <c r="C29" s="472"/>
      <c r="D29" s="472"/>
      <c r="E29" s="475"/>
      <c r="F29" s="475"/>
      <c r="G29" s="475"/>
      <c r="H29" s="482"/>
      <c r="I29" s="485"/>
      <c r="J29" s="494"/>
      <c r="K29" s="491"/>
      <c r="L29" s="491"/>
      <c r="M29" s="488"/>
      <c r="N29" s="491"/>
      <c r="O29" s="326"/>
      <c r="P29" s="478"/>
      <c r="Q29" s="478"/>
      <c r="R29" s="478"/>
      <c r="S29" s="478"/>
      <c r="T29" s="478"/>
      <c r="U29" s="478"/>
    </row>
    <row r="30" spans="1:177" ht="15" customHeight="1" x14ac:dyDescent="0.45">
      <c r="A30" s="467">
        <f>'Mapa Final'!A30</f>
        <v>5</v>
      </c>
      <c r="B30" s="470" t="str">
        <f>'Mapa Final'!B30</f>
        <v>Inconsistencias en el reparto</v>
      </c>
      <c r="C30" s="470" t="str">
        <f>'Mapa Final'!C30</f>
        <v>Incumplimiento de las metas establecidas</v>
      </c>
      <c r="D30" s="470" t="str">
        <f>'Mapa Final'!D30</f>
        <v xml:space="preserve">1.Falta de planeacion y organizacion en el proceso de reparto. 
2. Falta de capacidad instalada para atender el alto volúmen de trabajo debido a la cantidad de expedientes que se recepcionan.           
3.Inconsistencias entre el órden establecido por el administrador del sistema y el órden previsto en los Acuerdos que norman el reparto.
4. No realizar el reparto de las demandas  y/o acciones Constitucionales  entre los Despachos competentes, dentro del término establecido. 
5. Errores en el diligenciamiento del acta de reparto.
</v>
      </c>
      <c r="E30" s="473" t="str">
        <f>'Mapa Final'!E30</f>
        <v>Falencia en la gestión, control y seguimiento del proceso de reparto</v>
      </c>
      <c r="F30" s="473" t="str">
        <f>'Mapa Final'!F30</f>
        <v>Posibilidad de incumplimiento de las metas establecidas debido a la falencia en la gestión, control y seguimiento del proceso de reparto</v>
      </c>
      <c r="G30" s="473" t="str">
        <f>'Mapa Final'!G30</f>
        <v>Ejecución y Administración de Procesos</v>
      </c>
      <c r="H30" s="480" t="str">
        <f>'Mapa Final'!I30</f>
        <v>Alta</v>
      </c>
      <c r="I30" s="483" t="str">
        <f>'Mapa Final'!L30</f>
        <v>Moderado</v>
      </c>
      <c r="J30" s="492" t="str">
        <f>'Mapa Final'!N30</f>
        <v xml:space="preserve">Alto </v>
      </c>
      <c r="K30" s="489" t="str">
        <f>'Mapa Final'!AA30</f>
        <v>Media</v>
      </c>
      <c r="L30" s="489" t="str">
        <f>'Mapa Final'!AE30</f>
        <v>Moderado</v>
      </c>
      <c r="M30" s="486" t="str">
        <f>'Mapa Final'!AG30</f>
        <v>Moderado</v>
      </c>
      <c r="N30" s="489" t="str">
        <f>'Mapa Final'!AH30</f>
        <v>Reducir(mitigar)</v>
      </c>
      <c r="O30" s="250" t="s">
        <v>513</v>
      </c>
      <c r="P30" s="479"/>
      <c r="Q30" s="479" t="s">
        <v>547</v>
      </c>
      <c r="R30" s="479"/>
      <c r="S30" s="476">
        <v>44197</v>
      </c>
      <c r="T30" s="476">
        <v>44286</v>
      </c>
      <c r="U30" s="479" t="s">
        <v>552</v>
      </c>
    </row>
    <row r="31" spans="1:177" ht="42.75" x14ac:dyDescent="0.45">
      <c r="A31" s="468"/>
      <c r="B31" s="471"/>
      <c r="C31" s="471"/>
      <c r="D31" s="471"/>
      <c r="E31" s="474"/>
      <c r="F31" s="474"/>
      <c r="G31" s="474"/>
      <c r="H31" s="481"/>
      <c r="I31" s="484"/>
      <c r="J31" s="493"/>
      <c r="K31" s="490"/>
      <c r="L31" s="490"/>
      <c r="M31" s="487"/>
      <c r="N31" s="490"/>
      <c r="O31" s="250" t="s">
        <v>509</v>
      </c>
      <c r="P31" s="477"/>
      <c r="Q31" s="477"/>
      <c r="R31" s="477"/>
      <c r="S31" s="477"/>
      <c r="T31" s="477"/>
      <c r="U31" s="477"/>
    </row>
    <row r="32" spans="1:177" ht="57" x14ac:dyDescent="0.45">
      <c r="A32" s="468"/>
      <c r="B32" s="471"/>
      <c r="C32" s="471"/>
      <c r="D32" s="471"/>
      <c r="E32" s="474"/>
      <c r="F32" s="474"/>
      <c r="G32" s="474"/>
      <c r="H32" s="481"/>
      <c r="I32" s="484"/>
      <c r="J32" s="493"/>
      <c r="K32" s="490"/>
      <c r="L32" s="490"/>
      <c r="M32" s="487"/>
      <c r="N32" s="490"/>
      <c r="O32" s="250" t="s">
        <v>510</v>
      </c>
      <c r="P32" s="477"/>
      <c r="Q32" s="477"/>
      <c r="R32" s="477"/>
      <c r="S32" s="477"/>
      <c r="T32" s="477"/>
      <c r="U32" s="477"/>
    </row>
    <row r="33" spans="1:21" ht="28.5" x14ac:dyDescent="0.45">
      <c r="A33" s="468"/>
      <c r="B33" s="471"/>
      <c r="C33" s="471"/>
      <c r="D33" s="471"/>
      <c r="E33" s="474"/>
      <c r="F33" s="474"/>
      <c r="G33" s="474"/>
      <c r="H33" s="481"/>
      <c r="I33" s="484"/>
      <c r="J33" s="493"/>
      <c r="K33" s="490"/>
      <c r="L33" s="490"/>
      <c r="M33" s="487"/>
      <c r="N33" s="490"/>
      <c r="O33" s="250" t="s">
        <v>511</v>
      </c>
      <c r="P33" s="477"/>
      <c r="Q33" s="477"/>
      <c r="R33" s="477"/>
      <c r="S33" s="477"/>
      <c r="T33" s="477"/>
      <c r="U33" s="477"/>
    </row>
    <row r="34" spans="1:21" ht="230.25" customHeight="1" thickBot="1" x14ac:dyDescent="0.5">
      <c r="A34" s="469"/>
      <c r="B34" s="472"/>
      <c r="C34" s="472"/>
      <c r="D34" s="472"/>
      <c r="E34" s="475"/>
      <c r="F34" s="475"/>
      <c r="G34" s="475"/>
      <c r="H34" s="482"/>
      <c r="I34" s="485"/>
      <c r="J34" s="494"/>
      <c r="K34" s="491"/>
      <c r="L34" s="491"/>
      <c r="M34" s="488"/>
      <c r="N34" s="491"/>
      <c r="O34" s="250" t="s">
        <v>512</v>
      </c>
      <c r="P34" s="478"/>
      <c r="Q34" s="478"/>
      <c r="R34" s="478"/>
      <c r="S34" s="478"/>
      <c r="T34" s="478"/>
      <c r="U34" s="478"/>
    </row>
    <row r="35" spans="1:21" ht="15" customHeight="1" x14ac:dyDescent="0.45">
      <c r="A35" s="467">
        <f>'Mapa Final'!A35</f>
        <v>6</v>
      </c>
      <c r="B35" s="470" t="str">
        <f>'Mapa Final'!B35</f>
        <v>Error en las notificaciones judiicales</v>
      </c>
      <c r="C35" s="470" t="str">
        <f>'Mapa Final'!C35</f>
        <v>Incumplimiento de las metas establecidas</v>
      </c>
      <c r="D35" s="470" t="str">
        <f>'Mapa Final'!D35</f>
        <v>1. Falta de seguimiento y control del cumplimiento efectivo de la actividad asignada. 
2. Falta de informaciòn pertinente para realizar la actividad (correos errados, direcciones erradas de las partes). 
3. Falta de recursos, medios electrònicos y tecnològicos para el cumplimiento de la actividad.  
4.Carencia de vinculaciòn de las partes y terceros que genera nulidades, demoras en el proceso.</v>
      </c>
      <c r="E35" s="473" t="str">
        <f>'Mapa Final'!E35</f>
        <v xml:space="preserve">Inadecuada comunicación de las notificaciones judiciales </v>
      </c>
      <c r="F35" s="473" t="str">
        <f>'Mapa Final'!F35</f>
        <v xml:space="preserve">Posibilidad de incumplimiento de las metas establecidas debido a la inadecuada comunicación de las notificaciones judiciales </v>
      </c>
      <c r="G35" s="473" t="str">
        <f>'Mapa Final'!G35</f>
        <v>Ejecución y Administración de Procesos</v>
      </c>
      <c r="H35" s="480" t="str">
        <f>'Mapa Final'!I35</f>
        <v>Muy Alta</v>
      </c>
      <c r="I35" s="483" t="str">
        <f>'Mapa Final'!L35</f>
        <v>Moderado</v>
      </c>
      <c r="J35" s="492" t="str">
        <f>'Mapa Final'!N35</f>
        <v xml:space="preserve">Alto </v>
      </c>
      <c r="K35" s="489" t="str">
        <f>'Mapa Final'!AA35</f>
        <v>Media</v>
      </c>
      <c r="L35" s="489" t="str">
        <f>'Mapa Final'!AE35</f>
        <v>Moderado</v>
      </c>
      <c r="M35" s="486" t="str">
        <f>'Mapa Final'!AG35</f>
        <v>Moderado</v>
      </c>
      <c r="N35" s="489" t="str">
        <f>'Mapa Final'!AH35</f>
        <v>Reducir(mitigar)</v>
      </c>
      <c r="O35" s="326" t="s">
        <v>515</v>
      </c>
      <c r="P35" s="479"/>
      <c r="Q35" s="479" t="s">
        <v>547</v>
      </c>
      <c r="R35" s="479"/>
      <c r="S35" s="476">
        <v>44197</v>
      </c>
      <c r="T35" s="476">
        <v>44286</v>
      </c>
      <c r="U35" s="479" t="s">
        <v>553</v>
      </c>
    </row>
    <row r="36" spans="1:21" x14ac:dyDescent="0.45">
      <c r="A36" s="468"/>
      <c r="B36" s="471"/>
      <c r="C36" s="471"/>
      <c r="D36" s="471"/>
      <c r="E36" s="474"/>
      <c r="F36" s="474"/>
      <c r="G36" s="474"/>
      <c r="H36" s="481"/>
      <c r="I36" s="484"/>
      <c r="J36" s="493"/>
      <c r="K36" s="490"/>
      <c r="L36" s="490"/>
      <c r="M36" s="487"/>
      <c r="N36" s="490"/>
      <c r="O36" s="326"/>
      <c r="P36" s="477"/>
      <c r="Q36" s="477"/>
      <c r="R36" s="477"/>
      <c r="S36" s="477"/>
      <c r="T36" s="477"/>
      <c r="U36" s="477"/>
    </row>
    <row r="37" spans="1:21" x14ac:dyDescent="0.45">
      <c r="A37" s="468"/>
      <c r="B37" s="471"/>
      <c r="C37" s="471"/>
      <c r="D37" s="471"/>
      <c r="E37" s="474"/>
      <c r="F37" s="474"/>
      <c r="G37" s="474"/>
      <c r="H37" s="481"/>
      <c r="I37" s="484"/>
      <c r="J37" s="493"/>
      <c r="K37" s="490"/>
      <c r="L37" s="490"/>
      <c r="M37" s="487"/>
      <c r="N37" s="490"/>
      <c r="O37" s="326"/>
      <c r="P37" s="477"/>
      <c r="Q37" s="477"/>
      <c r="R37" s="477"/>
      <c r="S37" s="477"/>
      <c r="T37" s="477"/>
      <c r="U37" s="477"/>
    </row>
    <row r="38" spans="1:21" x14ac:dyDescent="0.45">
      <c r="A38" s="468"/>
      <c r="B38" s="471"/>
      <c r="C38" s="471"/>
      <c r="D38" s="471"/>
      <c r="E38" s="474"/>
      <c r="F38" s="474"/>
      <c r="G38" s="474"/>
      <c r="H38" s="481"/>
      <c r="I38" s="484"/>
      <c r="J38" s="493"/>
      <c r="K38" s="490"/>
      <c r="L38" s="490"/>
      <c r="M38" s="487"/>
      <c r="N38" s="490"/>
      <c r="O38" s="326"/>
      <c r="P38" s="477"/>
      <c r="Q38" s="477"/>
      <c r="R38" s="477"/>
      <c r="S38" s="477"/>
      <c r="T38" s="477"/>
      <c r="U38" s="477"/>
    </row>
    <row r="39" spans="1:21" ht="234.75" customHeight="1" thickBot="1" x14ac:dyDescent="0.5">
      <c r="A39" s="469"/>
      <c r="B39" s="472"/>
      <c r="C39" s="472"/>
      <c r="D39" s="472"/>
      <c r="E39" s="475"/>
      <c r="F39" s="475"/>
      <c r="G39" s="475"/>
      <c r="H39" s="482"/>
      <c r="I39" s="485"/>
      <c r="J39" s="494"/>
      <c r="K39" s="491"/>
      <c r="L39" s="491"/>
      <c r="M39" s="488"/>
      <c r="N39" s="491"/>
      <c r="O39" s="326"/>
      <c r="P39" s="478"/>
      <c r="Q39" s="478"/>
      <c r="R39" s="478"/>
      <c r="S39" s="478"/>
      <c r="T39" s="478"/>
      <c r="U39" s="478"/>
    </row>
    <row r="40" spans="1:21" x14ac:dyDescent="0.45">
      <c r="A40" s="467">
        <f>'Mapa Final'!A40</f>
        <v>7</v>
      </c>
      <c r="B40" s="470" t="str">
        <f>'Mapa Final'!B40</f>
        <v>Pérdida de documentos</v>
      </c>
      <c r="C40" s="470" t="str">
        <f>'Mapa Final'!C40</f>
        <v>Afectación en la Prestación del Servicio de Justicia</v>
      </c>
      <c r="D40" s="470" t="str">
        <f>'Mapa Final'!D40</f>
        <v>1. Falta de implementación del expediente electrónico en todas las dependencias y juzgados
2.Falta de software institucional para el control en el archivo de documentos tanto físicos como virtuales.
3.Desconocimiento e inaplicabilidad de las Tablas de Retención Documental (TRD)
4.Volumen excesivo de ingreso de expedientes para el personal asignado,  generando demoras en la organización de los expediente
5. Carencia de organización documental</v>
      </c>
      <c r="E40" s="473" t="str">
        <f>'Mapa Final'!E40</f>
        <v>Extravío de documentos temporal o definitivo de los procesos judiciales</v>
      </c>
      <c r="F40" s="473" t="str">
        <f>'Mapa Final'!F40</f>
        <v>Posibilidad de la afectación en la Prestación del Servicio de Justicia debido al extravío de documentos temporal o definitivo de los procesos judiciales</v>
      </c>
      <c r="G40" s="473" t="str">
        <f>'Mapa Final'!G40</f>
        <v>Usuarios, productos y prácticas organizacionales</v>
      </c>
      <c r="H40" s="480" t="str">
        <f>'Mapa Final'!I40</f>
        <v>Muy Alta</v>
      </c>
      <c r="I40" s="483" t="str">
        <f>'Mapa Final'!L40</f>
        <v>Mayor</v>
      </c>
      <c r="J40" s="492" t="str">
        <f>'Mapa Final'!N40</f>
        <v xml:space="preserve">Alto </v>
      </c>
      <c r="K40" s="489" t="str">
        <f>'Mapa Final'!AA40</f>
        <v>Media</v>
      </c>
      <c r="L40" s="489" t="str">
        <f>'Mapa Final'!AE40</f>
        <v>Mayor</v>
      </c>
      <c r="M40" s="486" t="str">
        <f>'Mapa Final'!AG40</f>
        <v xml:space="preserve">Alto </v>
      </c>
      <c r="N40" s="489" t="str">
        <f>'Mapa Final'!AH40</f>
        <v>Evitar</v>
      </c>
      <c r="O40" s="326" t="s">
        <v>518</v>
      </c>
      <c r="P40" s="479"/>
      <c r="Q40" s="479" t="s">
        <v>547</v>
      </c>
      <c r="R40" s="479"/>
      <c r="S40" s="476">
        <v>44197</v>
      </c>
      <c r="T40" s="476">
        <v>44286</v>
      </c>
      <c r="U40" s="479" t="s">
        <v>554</v>
      </c>
    </row>
    <row r="41" spans="1:21" x14ac:dyDescent="0.45">
      <c r="A41" s="468"/>
      <c r="B41" s="471"/>
      <c r="C41" s="471"/>
      <c r="D41" s="471"/>
      <c r="E41" s="474"/>
      <c r="F41" s="474"/>
      <c r="G41" s="474"/>
      <c r="H41" s="481"/>
      <c r="I41" s="484"/>
      <c r="J41" s="493"/>
      <c r="K41" s="490"/>
      <c r="L41" s="490"/>
      <c r="M41" s="487"/>
      <c r="N41" s="490"/>
      <c r="O41" s="326"/>
      <c r="P41" s="477"/>
      <c r="Q41" s="477"/>
      <c r="R41" s="477"/>
      <c r="S41" s="477"/>
      <c r="T41" s="477"/>
      <c r="U41" s="477"/>
    </row>
    <row r="42" spans="1:21" x14ac:dyDescent="0.45">
      <c r="A42" s="468"/>
      <c r="B42" s="471"/>
      <c r="C42" s="471"/>
      <c r="D42" s="471"/>
      <c r="E42" s="474"/>
      <c r="F42" s="474"/>
      <c r="G42" s="474"/>
      <c r="H42" s="481"/>
      <c r="I42" s="484"/>
      <c r="J42" s="493"/>
      <c r="K42" s="490"/>
      <c r="L42" s="490"/>
      <c r="M42" s="487"/>
      <c r="N42" s="490"/>
      <c r="O42" s="326"/>
      <c r="P42" s="477"/>
      <c r="Q42" s="477"/>
      <c r="R42" s="477"/>
      <c r="S42" s="477"/>
      <c r="T42" s="477"/>
      <c r="U42" s="477"/>
    </row>
    <row r="43" spans="1:21" x14ac:dyDescent="0.45">
      <c r="A43" s="468"/>
      <c r="B43" s="471"/>
      <c r="C43" s="471"/>
      <c r="D43" s="471"/>
      <c r="E43" s="474"/>
      <c r="F43" s="474"/>
      <c r="G43" s="474"/>
      <c r="H43" s="481"/>
      <c r="I43" s="484"/>
      <c r="J43" s="493"/>
      <c r="K43" s="490"/>
      <c r="L43" s="490"/>
      <c r="M43" s="487"/>
      <c r="N43" s="490"/>
      <c r="O43" s="326"/>
      <c r="P43" s="477"/>
      <c r="Q43" s="477"/>
      <c r="R43" s="477"/>
      <c r="S43" s="477"/>
      <c r="T43" s="477"/>
      <c r="U43" s="477"/>
    </row>
    <row r="44" spans="1:21" ht="194.25" customHeight="1" thickBot="1" x14ac:dyDescent="0.5">
      <c r="A44" s="469"/>
      <c r="B44" s="472"/>
      <c r="C44" s="472"/>
      <c r="D44" s="472"/>
      <c r="E44" s="475"/>
      <c r="F44" s="475"/>
      <c r="G44" s="475"/>
      <c r="H44" s="482"/>
      <c r="I44" s="485"/>
      <c r="J44" s="494"/>
      <c r="K44" s="491"/>
      <c r="L44" s="491"/>
      <c r="M44" s="488"/>
      <c r="N44" s="491"/>
      <c r="O44" s="326"/>
      <c r="P44" s="478"/>
      <c r="Q44" s="478"/>
      <c r="R44" s="478"/>
      <c r="S44" s="478"/>
      <c r="T44" s="478"/>
      <c r="U44" s="478"/>
    </row>
    <row r="45" spans="1:21" ht="42.75" x14ac:dyDescent="0.45">
      <c r="A45" s="467">
        <f>'Mapa Final'!A45</f>
        <v>8</v>
      </c>
      <c r="B45" s="470" t="str">
        <f>'Mapa Final'!B45</f>
        <v>Corrupción</v>
      </c>
      <c r="C45" s="470" t="str">
        <f>'Mapa Final'!C45</f>
        <v>Reputacional (Corrupción)</v>
      </c>
      <c r="D45" s="470" t="str">
        <f>'Mapa Final'!D45</f>
        <v xml:space="preserve">1.Insuficientes programas de capacitación para la toma de conciencia debido al desconocimiento de l ley antisoborno (ISO 37001:2016) y   de los  valores y principios propios de la entidad.
2. Desconocimiento del Código de Etica y Buen Gobierno.    
3.Carencia de compromiso  y transparencia de los servidores judiciales con la entidad  
4.Deficiencia del control y seguimiento de la gestión ejercida por los servidores judiciales.
5.Obtención de beneficios propios </v>
      </c>
      <c r="E45" s="473" t="str">
        <f>'Mapa Final'!E45</f>
        <v xml:space="preserve">Carencia en transparencia, etica y valores . </v>
      </c>
      <c r="F45" s="473" t="str">
        <f>'Mapa Final'!F45</f>
        <v xml:space="preserve">Posibilidad de actos indebidos de  los servidores judiciales debido a  la carencia en transparencia, etica y valores </v>
      </c>
      <c r="G45" s="473" t="str">
        <f>'Mapa Final'!G45</f>
        <v>Fraude Interno</v>
      </c>
      <c r="H45" s="480" t="str">
        <f>'Mapa Final'!I45</f>
        <v>Media</v>
      </c>
      <c r="I45" s="483" t="str">
        <f>'Mapa Final'!L45</f>
        <v>Mayor</v>
      </c>
      <c r="J45" s="492" t="str">
        <f>'Mapa Final'!N45</f>
        <v xml:space="preserve">Alto </v>
      </c>
      <c r="K45" s="489" t="str">
        <f>'Mapa Final'!AA45</f>
        <v>Baja</v>
      </c>
      <c r="L45" s="489" t="str">
        <f>'Mapa Final'!AE45</f>
        <v>Mayor</v>
      </c>
      <c r="M45" s="486" t="str">
        <f>'Mapa Final'!AG45</f>
        <v xml:space="preserve">Alto </v>
      </c>
      <c r="N45" s="489" t="str">
        <f>'Mapa Final'!AH45</f>
        <v>Evitar</v>
      </c>
      <c r="O45" s="250" t="s">
        <v>523</v>
      </c>
      <c r="P45" s="479"/>
      <c r="Q45" s="479" t="s">
        <v>547</v>
      </c>
      <c r="R45" s="479"/>
      <c r="S45" s="476">
        <v>44197</v>
      </c>
      <c r="T45" s="476">
        <v>44286</v>
      </c>
      <c r="U45" s="479" t="s">
        <v>549</v>
      </c>
    </row>
    <row r="46" spans="1:21" ht="57" x14ac:dyDescent="0.45">
      <c r="A46" s="468"/>
      <c r="B46" s="471"/>
      <c r="C46" s="471"/>
      <c r="D46" s="471"/>
      <c r="E46" s="474"/>
      <c r="F46" s="474"/>
      <c r="G46" s="474"/>
      <c r="H46" s="481"/>
      <c r="I46" s="484"/>
      <c r="J46" s="493"/>
      <c r="K46" s="490"/>
      <c r="L46" s="490"/>
      <c r="M46" s="487"/>
      <c r="N46" s="490"/>
      <c r="O46" s="250" t="s">
        <v>519</v>
      </c>
      <c r="P46" s="477"/>
      <c r="Q46" s="477"/>
      <c r="R46" s="477"/>
      <c r="S46" s="477"/>
      <c r="T46" s="477"/>
      <c r="U46" s="477"/>
    </row>
    <row r="47" spans="1:21" ht="42.75" x14ac:dyDescent="0.45">
      <c r="A47" s="468"/>
      <c r="B47" s="471"/>
      <c r="C47" s="471"/>
      <c r="D47" s="471"/>
      <c r="E47" s="474"/>
      <c r="F47" s="474"/>
      <c r="G47" s="474"/>
      <c r="H47" s="481"/>
      <c r="I47" s="484"/>
      <c r="J47" s="493"/>
      <c r="K47" s="490"/>
      <c r="L47" s="490"/>
      <c r="M47" s="487"/>
      <c r="N47" s="490"/>
      <c r="O47" s="250" t="s">
        <v>520</v>
      </c>
      <c r="P47" s="477"/>
      <c r="Q47" s="477"/>
      <c r="R47" s="477"/>
      <c r="S47" s="477"/>
      <c r="T47" s="477"/>
      <c r="U47" s="477"/>
    </row>
    <row r="48" spans="1:21" ht="28.5" x14ac:dyDescent="0.45">
      <c r="A48" s="468"/>
      <c r="B48" s="471"/>
      <c r="C48" s="471"/>
      <c r="D48" s="471"/>
      <c r="E48" s="474"/>
      <c r="F48" s="474"/>
      <c r="G48" s="474"/>
      <c r="H48" s="481"/>
      <c r="I48" s="484"/>
      <c r="J48" s="493"/>
      <c r="K48" s="490"/>
      <c r="L48" s="490"/>
      <c r="M48" s="487"/>
      <c r="N48" s="490"/>
      <c r="O48" s="250" t="s">
        <v>521</v>
      </c>
      <c r="P48" s="477"/>
      <c r="Q48" s="477"/>
      <c r="R48" s="477"/>
      <c r="S48" s="477"/>
      <c r="T48" s="477"/>
      <c r="U48" s="477"/>
    </row>
    <row r="49" spans="1:21" ht="188.25" customHeight="1" thickBot="1" x14ac:dyDescent="0.5">
      <c r="A49" s="469"/>
      <c r="B49" s="472"/>
      <c r="C49" s="472"/>
      <c r="D49" s="472"/>
      <c r="E49" s="475"/>
      <c r="F49" s="475"/>
      <c r="G49" s="475"/>
      <c r="H49" s="482"/>
      <c r="I49" s="485"/>
      <c r="J49" s="494"/>
      <c r="K49" s="491"/>
      <c r="L49" s="491"/>
      <c r="M49" s="488"/>
      <c r="N49" s="491"/>
      <c r="O49" s="250" t="s">
        <v>522</v>
      </c>
      <c r="P49" s="478"/>
      <c r="Q49" s="478"/>
      <c r="R49" s="478"/>
      <c r="S49" s="478"/>
      <c r="T49" s="478"/>
      <c r="U49" s="478"/>
    </row>
    <row r="50" spans="1:21" x14ac:dyDescent="0.45">
      <c r="A50" s="467">
        <f>'Mapa Final'!A50</f>
        <v>9</v>
      </c>
      <c r="B50" s="470" t="str">
        <f>'Mapa Final'!B50</f>
        <v>Interrupción o demora en el Servicio Público de Administrar  Justicia</v>
      </c>
      <c r="C50" s="470" t="str">
        <f>'Mapa Final'!C50</f>
        <v>Afectación en la Prestación del Servicio de Justicia</v>
      </c>
      <c r="D50" s="470" t="str">
        <f>'Mapa Final'!D50</f>
        <v>1. Paro por sindicato
2. Huelgas, protestas ciudadana
3. Disturbios o hechos violentos
4.Pandemia
5.Emergencias Ambientales</v>
      </c>
      <c r="E50" s="473" t="str">
        <f>'Mapa Final'!E50</f>
        <v>Suceso de fuerza mayor que imposibilitan la gestión judicial</v>
      </c>
      <c r="F50" s="473" t="str">
        <f>'Mapa Final'!F50</f>
        <v>Posibilidad de  afectación en la Prestación del Servicio de Justicia debido a un suceso de fuerza mayor que imposibilita la gestión judicial</v>
      </c>
      <c r="G50" s="473" t="str">
        <f>'Mapa Final'!G50</f>
        <v>Usuarios, productos y prácticas organizacionales</v>
      </c>
      <c r="H50" s="480" t="str">
        <f>'Mapa Final'!I50</f>
        <v>Baja</v>
      </c>
      <c r="I50" s="483" t="str">
        <f>'Mapa Final'!L50</f>
        <v>Moderado</v>
      </c>
      <c r="J50" s="492" t="str">
        <f>'Mapa Final'!N50</f>
        <v>Moderado</v>
      </c>
      <c r="K50" s="489" t="str">
        <f>'Mapa Final'!AA50</f>
        <v>Baja</v>
      </c>
      <c r="L50" s="489" t="str">
        <f>'Mapa Final'!AE50</f>
        <v>Moderado</v>
      </c>
      <c r="M50" s="486" t="str">
        <f>'Mapa Final'!AG50</f>
        <v>Moderado</v>
      </c>
      <c r="N50" s="489" t="str">
        <f>'Mapa Final'!AH50</f>
        <v>Reducir(mitigar)</v>
      </c>
      <c r="O50" s="326" t="s">
        <v>524</v>
      </c>
      <c r="P50" s="479"/>
      <c r="Q50" s="479" t="s">
        <v>547</v>
      </c>
      <c r="R50" s="479"/>
      <c r="S50" s="476">
        <v>44197</v>
      </c>
      <c r="T50" s="476">
        <v>44286</v>
      </c>
      <c r="U50" s="479" t="s">
        <v>555</v>
      </c>
    </row>
    <row r="51" spans="1:21" x14ac:dyDescent="0.45">
      <c r="A51" s="468"/>
      <c r="B51" s="471"/>
      <c r="C51" s="471"/>
      <c r="D51" s="471"/>
      <c r="E51" s="474"/>
      <c r="F51" s="474"/>
      <c r="G51" s="474"/>
      <c r="H51" s="481"/>
      <c r="I51" s="484"/>
      <c r="J51" s="493"/>
      <c r="K51" s="490"/>
      <c r="L51" s="490"/>
      <c r="M51" s="487"/>
      <c r="N51" s="490"/>
      <c r="O51" s="326"/>
      <c r="P51" s="477"/>
      <c r="Q51" s="477"/>
      <c r="R51" s="477"/>
      <c r="S51" s="477"/>
      <c r="T51" s="477"/>
      <c r="U51" s="477"/>
    </row>
    <row r="52" spans="1:21" x14ac:dyDescent="0.45">
      <c r="A52" s="468"/>
      <c r="B52" s="471"/>
      <c r="C52" s="471"/>
      <c r="D52" s="471"/>
      <c r="E52" s="474"/>
      <c r="F52" s="474"/>
      <c r="G52" s="474"/>
      <c r="H52" s="481"/>
      <c r="I52" s="484"/>
      <c r="J52" s="493"/>
      <c r="K52" s="490"/>
      <c r="L52" s="490"/>
      <c r="M52" s="487"/>
      <c r="N52" s="490"/>
      <c r="O52" s="326"/>
      <c r="P52" s="477"/>
      <c r="Q52" s="477"/>
      <c r="R52" s="477"/>
      <c r="S52" s="477"/>
      <c r="T52" s="477"/>
      <c r="U52" s="477"/>
    </row>
    <row r="53" spans="1:21" x14ac:dyDescent="0.45">
      <c r="A53" s="468"/>
      <c r="B53" s="471"/>
      <c r="C53" s="471"/>
      <c r="D53" s="471"/>
      <c r="E53" s="474"/>
      <c r="F53" s="474"/>
      <c r="G53" s="474"/>
      <c r="H53" s="481"/>
      <c r="I53" s="484"/>
      <c r="J53" s="493"/>
      <c r="K53" s="490"/>
      <c r="L53" s="490"/>
      <c r="M53" s="487"/>
      <c r="N53" s="490"/>
      <c r="O53" s="326"/>
      <c r="P53" s="477"/>
      <c r="Q53" s="477"/>
      <c r="R53" s="477"/>
      <c r="S53" s="477"/>
      <c r="T53" s="477"/>
      <c r="U53" s="477"/>
    </row>
    <row r="54" spans="1:21" ht="56.25" customHeight="1" thickBot="1" x14ac:dyDescent="0.5">
      <c r="A54" s="469"/>
      <c r="B54" s="472"/>
      <c r="C54" s="472"/>
      <c r="D54" s="472"/>
      <c r="E54" s="475"/>
      <c r="F54" s="475"/>
      <c r="G54" s="475"/>
      <c r="H54" s="482"/>
      <c r="I54" s="485"/>
      <c r="J54" s="494"/>
      <c r="K54" s="491"/>
      <c r="L54" s="491"/>
      <c r="M54" s="488"/>
      <c r="N54" s="491"/>
      <c r="O54" s="326"/>
      <c r="P54" s="478"/>
      <c r="Q54" s="478"/>
      <c r="R54" s="478"/>
      <c r="S54" s="478"/>
      <c r="T54" s="478"/>
      <c r="U54" s="478"/>
    </row>
    <row r="55" spans="1:21" x14ac:dyDescent="0.45">
      <c r="A55" s="467">
        <f>'Mapa Final'!A55</f>
        <v>10</v>
      </c>
      <c r="B55" s="470" t="str">
        <f>'Mapa Final'!B55</f>
        <v>Inaplicabilidad de la normavidad ambiental vigente</v>
      </c>
      <c r="C55" s="470" t="str">
        <f>'Mapa Final'!C55</f>
        <v>Afectación Ambiental</v>
      </c>
      <c r="D55" s="470" t="str">
        <f>'Mapa Final'!D55</f>
        <v>1. Falta de socialización del Acuerdo PSAA14-10160. 
2.Baja participación de los funcionarios y servidores judiciales en las actividades de formación en el Sistema de Gestión Ambiental
3.Uso de correos no institucionales, que no permiten la llegada de campañas enviadas por correos masivos
4.  Poco compromiso en la aplicabilidad y formación de la cultura ambiental
5. Carencia del liderazgo en el Sistema de Gestión Ambiental</v>
      </c>
      <c r="E55" s="473" t="str">
        <f>'Mapa Final'!E55</f>
        <v>Desconocimiento de los lineamientos ambientales y normatividad vigente ambiental</v>
      </c>
      <c r="F55" s="473" t="str">
        <f>'Mapa Final'!F55</f>
        <v>Posibilidad de afectación ambiental debido al desconocimiento de las lineamientos ambientales y normatividad vigente ambiental</v>
      </c>
      <c r="G55" s="473" t="str">
        <f>'Mapa Final'!G55</f>
        <v>Eventos Ambientales Internos</v>
      </c>
      <c r="H55" s="480" t="str">
        <f>'Mapa Final'!I55</f>
        <v>Media</v>
      </c>
      <c r="I55" s="483" t="str">
        <f>'Mapa Final'!L55</f>
        <v>Moderado</v>
      </c>
      <c r="J55" s="492" t="str">
        <f>'Mapa Final'!N55</f>
        <v>Moderado</v>
      </c>
      <c r="K55" s="489" t="str">
        <f>'Mapa Final'!AA55</f>
        <v>Baja</v>
      </c>
      <c r="L55" s="489" t="str">
        <f>'Mapa Final'!AE55</f>
        <v>Moderado</v>
      </c>
      <c r="M55" s="486" t="str">
        <f>'Mapa Final'!AG55</f>
        <v>Moderado</v>
      </c>
      <c r="N55" s="489" t="str">
        <f>'Mapa Final'!AH55</f>
        <v>Reducir(mitigar)</v>
      </c>
      <c r="O55" s="326" t="s">
        <v>525</v>
      </c>
      <c r="P55" s="479"/>
      <c r="Q55" s="479" t="s">
        <v>547</v>
      </c>
      <c r="R55" s="479"/>
      <c r="S55" s="476">
        <v>44197</v>
      </c>
      <c r="T55" s="476">
        <v>44286</v>
      </c>
      <c r="U55" s="479" t="s">
        <v>566</v>
      </c>
    </row>
    <row r="56" spans="1:21" x14ac:dyDescent="0.45">
      <c r="A56" s="468"/>
      <c r="B56" s="471"/>
      <c r="C56" s="471"/>
      <c r="D56" s="471"/>
      <c r="E56" s="474"/>
      <c r="F56" s="474"/>
      <c r="G56" s="474"/>
      <c r="H56" s="481"/>
      <c r="I56" s="484"/>
      <c r="J56" s="493"/>
      <c r="K56" s="490"/>
      <c r="L56" s="490"/>
      <c r="M56" s="487"/>
      <c r="N56" s="490"/>
      <c r="O56" s="326"/>
      <c r="P56" s="477"/>
      <c r="Q56" s="477"/>
      <c r="R56" s="477"/>
      <c r="S56" s="477"/>
      <c r="T56" s="477"/>
      <c r="U56" s="477"/>
    </row>
    <row r="57" spans="1:21" x14ac:dyDescent="0.45">
      <c r="A57" s="468"/>
      <c r="B57" s="471"/>
      <c r="C57" s="471"/>
      <c r="D57" s="471"/>
      <c r="E57" s="474"/>
      <c r="F57" s="474"/>
      <c r="G57" s="474"/>
      <c r="H57" s="481"/>
      <c r="I57" s="484"/>
      <c r="J57" s="493"/>
      <c r="K57" s="490"/>
      <c r="L57" s="490"/>
      <c r="M57" s="487"/>
      <c r="N57" s="490"/>
      <c r="O57" s="326"/>
      <c r="P57" s="477"/>
      <c r="Q57" s="477"/>
      <c r="R57" s="477"/>
      <c r="S57" s="477"/>
      <c r="T57" s="477"/>
      <c r="U57" s="477"/>
    </row>
    <row r="58" spans="1:21" x14ac:dyDescent="0.45">
      <c r="A58" s="468"/>
      <c r="B58" s="471"/>
      <c r="C58" s="471"/>
      <c r="D58" s="471"/>
      <c r="E58" s="474"/>
      <c r="F58" s="474"/>
      <c r="G58" s="474"/>
      <c r="H58" s="481"/>
      <c r="I58" s="484"/>
      <c r="J58" s="493"/>
      <c r="K58" s="490"/>
      <c r="L58" s="490"/>
      <c r="M58" s="487"/>
      <c r="N58" s="490"/>
      <c r="O58" s="326"/>
      <c r="P58" s="477"/>
      <c r="Q58" s="477"/>
      <c r="R58" s="477"/>
      <c r="S58" s="477"/>
      <c r="T58" s="477"/>
      <c r="U58" s="477"/>
    </row>
    <row r="59" spans="1:21" ht="159.75" customHeight="1" thickBot="1" x14ac:dyDescent="0.5">
      <c r="A59" s="469"/>
      <c r="B59" s="472"/>
      <c r="C59" s="472"/>
      <c r="D59" s="472"/>
      <c r="E59" s="475"/>
      <c r="F59" s="475"/>
      <c r="G59" s="475"/>
      <c r="H59" s="482"/>
      <c r="I59" s="485"/>
      <c r="J59" s="494"/>
      <c r="K59" s="491"/>
      <c r="L59" s="491"/>
      <c r="M59" s="488"/>
      <c r="N59" s="491"/>
      <c r="O59" s="326"/>
      <c r="P59" s="478"/>
      <c r="Q59" s="478"/>
      <c r="R59" s="478"/>
      <c r="S59" s="478"/>
      <c r="T59" s="478"/>
      <c r="U59" s="478"/>
    </row>
  </sheetData>
  <mergeCells count="227">
    <mergeCell ref="R20:R24"/>
    <mergeCell ref="R25:R29"/>
    <mergeCell ref="R30:R34"/>
    <mergeCell ref="R35:R39"/>
    <mergeCell ref="R40:R44"/>
    <mergeCell ref="R45:R49"/>
    <mergeCell ref="R50:R54"/>
    <mergeCell ref="R55:R59"/>
    <mergeCell ref="B10:B14"/>
    <mergeCell ref="B15:B19"/>
    <mergeCell ref="B20:B24"/>
    <mergeCell ref="B25:B29"/>
    <mergeCell ref="B30:B34"/>
    <mergeCell ref="B35:B39"/>
    <mergeCell ref="B40:B44"/>
    <mergeCell ref="B45:B49"/>
    <mergeCell ref="B50:B54"/>
    <mergeCell ref="P55:P59"/>
    <mergeCell ref="Q55:Q59"/>
    <mergeCell ref="P45:P49"/>
    <mergeCell ref="Q45:Q49"/>
    <mergeCell ref="E45:E49"/>
    <mergeCell ref="F45:F49"/>
    <mergeCell ref="G45:G49"/>
    <mergeCell ref="S55:S59"/>
    <mergeCell ref="T55:T59"/>
    <mergeCell ref="U55:U59"/>
    <mergeCell ref="J55:J59"/>
    <mergeCell ref="K55:K59"/>
    <mergeCell ref="L55:L59"/>
    <mergeCell ref="M55:M59"/>
    <mergeCell ref="N55:N59"/>
    <mergeCell ref="O55:O59"/>
    <mergeCell ref="A55:A59"/>
    <mergeCell ref="C55:C59"/>
    <mergeCell ref="D55:D59"/>
    <mergeCell ref="E55:E59"/>
    <mergeCell ref="F55:F59"/>
    <mergeCell ref="G55:G59"/>
    <mergeCell ref="H55:H59"/>
    <mergeCell ref="I55:I59"/>
    <mergeCell ref="M50:M54"/>
    <mergeCell ref="G50:G54"/>
    <mergeCell ref="H50:H54"/>
    <mergeCell ref="I50:I54"/>
    <mergeCell ref="J50:J54"/>
    <mergeCell ref="K50:K54"/>
    <mergeCell ref="L50:L54"/>
    <mergeCell ref="B55:B59"/>
    <mergeCell ref="S45:S49"/>
    <mergeCell ref="T45:T49"/>
    <mergeCell ref="U45:U49"/>
    <mergeCell ref="A50:A54"/>
    <mergeCell ref="C50:C54"/>
    <mergeCell ref="D50:D54"/>
    <mergeCell ref="E50:E54"/>
    <mergeCell ref="F50:F54"/>
    <mergeCell ref="J45:J49"/>
    <mergeCell ref="K45:K49"/>
    <mergeCell ref="L45:L49"/>
    <mergeCell ref="M45:M49"/>
    <mergeCell ref="N45:N49"/>
    <mergeCell ref="T50:T54"/>
    <mergeCell ref="U50:U54"/>
    <mergeCell ref="N50:N54"/>
    <mergeCell ref="O50:O54"/>
    <mergeCell ref="P50:P54"/>
    <mergeCell ref="Q50:Q54"/>
    <mergeCell ref="S50:S54"/>
    <mergeCell ref="A45:A49"/>
    <mergeCell ref="C45:C49"/>
    <mergeCell ref="D45:D49"/>
    <mergeCell ref="H45:H49"/>
    <mergeCell ref="I45:I49"/>
    <mergeCell ref="M40:M44"/>
    <mergeCell ref="G40:G44"/>
    <mergeCell ref="H40:H44"/>
    <mergeCell ref="I40:I44"/>
    <mergeCell ref="J40:J44"/>
    <mergeCell ref="K40:K44"/>
    <mergeCell ref="L40:L44"/>
    <mergeCell ref="P35:P39"/>
    <mergeCell ref="Q35:Q39"/>
    <mergeCell ref="S35:S39"/>
    <mergeCell ref="T35:T39"/>
    <mergeCell ref="U35:U39"/>
    <mergeCell ref="A40:A44"/>
    <mergeCell ref="C40:C44"/>
    <mergeCell ref="D40:D44"/>
    <mergeCell ref="E40:E44"/>
    <mergeCell ref="F40:F44"/>
    <mergeCell ref="J35:J39"/>
    <mergeCell ref="K35:K39"/>
    <mergeCell ref="L35:L39"/>
    <mergeCell ref="M35:M39"/>
    <mergeCell ref="N35:N39"/>
    <mergeCell ref="O35:O39"/>
    <mergeCell ref="T40:T44"/>
    <mergeCell ref="U40:U44"/>
    <mergeCell ref="N40:N44"/>
    <mergeCell ref="O40:O44"/>
    <mergeCell ref="P40:P44"/>
    <mergeCell ref="Q40:Q44"/>
    <mergeCell ref="S40:S44"/>
    <mergeCell ref="A35:A39"/>
    <mergeCell ref="C35:C39"/>
    <mergeCell ref="D35:D39"/>
    <mergeCell ref="E35:E39"/>
    <mergeCell ref="F35:F39"/>
    <mergeCell ref="G35:G39"/>
    <mergeCell ref="H35:H39"/>
    <mergeCell ref="I35:I39"/>
    <mergeCell ref="M30:M34"/>
    <mergeCell ref="G30:G34"/>
    <mergeCell ref="H30:H34"/>
    <mergeCell ref="I30:I34"/>
    <mergeCell ref="J30:J34"/>
    <mergeCell ref="K30:K34"/>
    <mergeCell ref="L30:L34"/>
    <mergeCell ref="S25:S29"/>
    <mergeCell ref="T25:T29"/>
    <mergeCell ref="U25:U29"/>
    <mergeCell ref="A30:A34"/>
    <mergeCell ref="C30:C34"/>
    <mergeCell ref="D30:D34"/>
    <mergeCell ref="E30:E34"/>
    <mergeCell ref="F30:F34"/>
    <mergeCell ref="J25:J29"/>
    <mergeCell ref="K25:K29"/>
    <mergeCell ref="L25:L29"/>
    <mergeCell ref="M25:M29"/>
    <mergeCell ref="N25:N29"/>
    <mergeCell ref="O25:O29"/>
    <mergeCell ref="T30:T34"/>
    <mergeCell ref="U30:U34"/>
    <mergeCell ref="N30:N34"/>
    <mergeCell ref="P30:P34"/>
    <mergeCell ref="Q30:Q34"/>
    <mergeCell ref="S30:S34"/>
    <mergeCell ref="T20:T24"/>
    <mergeCell ref="U20:U24"/>
    <mergeCell ref="A25:A29"/>
    <mergeCell ref="C25:C29"/>
    <mergeCell ref="D25:D29"/>
    <mergeCell ref="E25:E29"/>
    <mergeCell ref="F25:F29"/>
    <mergeCell ref="G25:G29"/>
    <mergeCell ref="H25:H29"/>
    <mergeCell ref="I25:I29"/>
    <mergeCell ref="M20:M24"/>
    <mergeCell ref="N20:N24"/>
    <mergeCell ref="O20:O24"/>
    <mergeCell ref="P20:P24"/>
    <mergeCell ref="Q20:Q24"/>
    <mergeCell ref="S20:S24"/>
    <mergeCell ref="G20:G24"/>
    <mergeCell ref="H20:H24"/>
    <mergeCell ref="I20:I24"/>
    <mergeCell ref="J20:J24"/>
    <mergeCell ref="K20:K24"/>
    <mergeCell ref="L20:L24"/>
    <mergeCell ref="P25:P29"/>
    <mergeCell ref="Q25:Q29"/>
    <mergeCell ref="A20:A24"/>
    <mergeCell ref="C20:C24"/>
    <mergeCell ref="D20:D24"/>
    <mergeCell ref="E20:E24"/>
    <mergeCell ref="F20:F24"/>
    <mergeCell ref="J15:J19"/>
    <mergeCell ref="K15:K19"/>
    <mergeCell ref="L15:L19"/>
    <mergeCell ref="M15:M19"/>
    <mergeCell ref="I10:I14"/>
    <mergeCell ref="J10:J14"/>
    <mergeCell ref="K10:K14"/>
    <mergeCell ref="L10:L14"/>
    <mergeCell ref="P15:P19"/>
    <mergeCell ref="Q15:Q19"/>
    <mergeCell ref="S15:S19"/>
    <mergeCell ref="T15:T19"/>
    <mergeCell ref="U15:U19"/>
    <mergeCell ref="N15:N19"/>
    <mergeCell ref="O15:O19"/>
    <mergeCell ref="R10:R14"/>
    <mergeCell ref="R15:R19"/>
    <mergeCell ref="A9:N9"/>
    <mergeCell ref="A10:A14"/>
    <mergeCell ref="C10:C14"/>
    <mergeCell ref="D10:D14"/>
    <mergeCell ref="E10:E14"/>
    <mergeCell ref="F10:F14"/>
    <mergeCell ref="T10:T14"/>
    <mergeCell ref="U10:U14"/>
    <mergeCell ref="A15:A19"/>
    <mergeCell ref="C15:C19"/>
    <mergeCell ref="D15:D19"/>
    <mergeCell ref="E15:E19"/>
    <mergeCell ref="F15:F19"/>
    <mergeCell ref="G15:G19"/>
    <mergeCell ref="H15:H19"/>
    <mergeCell ref="I15:I19"/>
    <mergeCell ref="M10:M14"/>
    <mergeCell ref="N10:N14"/>
    <mergeCell ref="O10:O14"/>
    <mergeCell ref="P10:P14"/>
    <mergeCell ref="Q10:Q14"/>
    <mergeCell ref="S10:S14"/>
    <mergeCell ref="G10:G14"/>
    <mergeCell ref="H10:H14"/>
    <mergeCell ref="S1:U3"/>
    <mergeCell ref="A4:C4"/>
    <mergeCell ref="D4:N4"/>
    <mergeCell ref="O4:Q4"/>
    <mergeCell ref="A5:C5"/>
    <mergeCell ref="D5:N5"/>
    <mergeCell ref="A6:C6"/>
    <mergeCell ref="D6:N6"/>
    <mergeCell ref="A7:F7"/>
    <mergeCell ref="H7:J7"/>
    <mergeCell ref="K7:M7"/>
    <mergeCell ref="N7:N8"/>
    <mergeCell ref="A1:C2"/>
    <mergeCell ref="D1:Q3"/>
    <mergeCell ref="O7:O8"/>
    <mergeCell ref="S7:T7"/>
    <mergeCell ref="U7:U8"/>
    <mergeCell ref="P7:R7"/>
  </mergeCells>
  <conditionalFormatting sqref="D8:G8 H7 H60:J1048576 A7:B7">
    <cfRule type="containsText" dxfId="2791" priority="1339" operator="containsText" text="3- Moderado">
      <formula>NOT(ISERROR(SEARCH("3- Moderado",A7)))</formula>
    </cfRule>
    <cfRule type="containsText" dxfId="2790" priority="1340" operator="containsText" text="6- Moderado">
      <formula>NOT(ISERROR(SEARCH("6- Moderado",A7)))</formula>
    </cfRule>
    <cfRule type="containsText" dxfId="2789" priority="1341" operator="containsText" text="4- Moderado">
      <formula>NOT(ISERROR(SEARCH("4- Moderado",A7)))</formula>
    </cfRule>
    <cfRule type="containsText" dxfId="2788" priority="1342" operator="containsText" text="3- Bajo">
      <formula>NOT(ISERROR(SEARCH("3- Bajo",A7)))</formula>
    </cfRule>
    <cfRule type="containsText" dxfId="2787" priority="1343" operator="containsText" text="4- Bajo">
      <formula>NOT(ISERROR(SEARCH("4- Bajo",A7)))</formula>
    </cfRule>
    <cfRule type="containsText" dxfId="2786" priority="1344" operator="containsText" text="1- Bajo">
      <formula>NOT(ISERROR(SEARCH("1- Bajo",A7)))</formula>
    </cfRule>
  </conditionalFormatting>
  <conditionalFormatting sqref="H8:J8">
    <cfRule type="containsText" dxfId="2785" priority="1332" operator="containsText" text="3- Moderado">
      <formula>NOT(ISERROR(SEARCH("3- Moderado",H8)))</formula>
    </cfRule>
    <cfRule type="containsText" dxfId="2784" priority="1333" operator="containsText" text="6- Moderado">
      <formula>NOT(ISERROR(SEARCH("6- Moderado",H8)))</formula>
    </cfRule>
    <cfRule type="containsText" dxfId="2783" priority="1334" operator="containsText" text="4- Moderado">
      <formula>NOT(ISERROR(SEARCH("4- Moderado",H8)))</formula>
    </cfRule>
    <cfRule type="containsText" dxfId="2782" priority="1335" operator="containsText" text="3- Bajo">
      <formula>NOT(ISERROR(SEARCH("3- Bajo",H8)))</formula>
    </cfRule>
    <cfRule type="containsText" dxfId="2781" priority="1336" operator="containsText" text="4- Bajo">
      <formula>NOT(ISERROR(SEARCH("4- Bajo",H8)))</formula>
    </cfRule>
    <cfRule type="containsText" dxfId="2780" priority="1338" operator="containsText" text="1- Bajo">
      <formula>NOT(ISERROR(SEARCH("1- Bajo",H8)))</formula>
    </cfRule>
  </conditionalFormatting>
  <conditionalFormatting sqref="J8 J60:J1048576">
    <cfRule type="containsText" dxfId="2779" priority="1321" operator="containsText" text="25- Extremo">
      <formula>NOT(ISERROR(SEARCH("25- Extremo",J8)))</formula>
    </cfRule>
    <cfRule type="containsText" dxfId="2778" priority="1322" operator="containsText" text="20- Extremo">
      <formula>NOT(ISERROR(SEARCH("20- Extremo",J8)))</formula>
    </cfRule>
    <cfRule type="containsText" dxfId="2777" priority="1323" operator="containsText" text="15- Extremo">
      <formula>NOT(ISERROR(SEARCH("15- Extremo",J8)))</formula>
    </cfRule>
    <cfRule type="containsText" dxfId="2776" priority="1324" operator="containsText" text="10- Extremo">
      <formula>NOT(ISERROR(SEARCH("10- Extremo",J8)))</formula>
    </cfRule>
    <cfRule type="containsText" dxfId="2775" priority="1325" operator="containsText" text="5- Extremo">
      <formula>NOT(ISERROR(SEARCH("5- Extremo",J8)))</formula>
    </cfRule>
    <cfRule type="containsText" dxfId="2774" priority="1326" operator="containsText" text="12- Alto">
      <formula>NOT(ISERROR(SEARCH("12- Alto",J8)))</formula>
    </cfRule>
    <cfRule type="containsText" dxfId="2773" priority="1327" operator="containsText" text="10- Alto">
      <formula>NOT(ISERROR(SEARCH("10- Alto",J8)))</formula>
    </cfRule>
    <cfRule type="containsText" dxfId="2772" priority="1328" operator="containsText" text="9- Alto">
      <formula>NOT(ISERROR(SEARCH("9- Alto",J8)))</formula>
    </cfRule>
    <cfRule type="containsText" dxfId="2771" priority="1329" operator="containsText" text="8- Alto">
      <formula>NOT(ISERROR(SEARCH("8- Alto",J8)))</formula>
    </cfRule>
    <cfRule type="containsText" dxfId="2770" priority="1330" operator="containsText" text="5- Alto">
      <formula>NOT(ISERROR(SEARCH("5- Alto",J8)))</formula>
    </cfRule>
    <cfRule type="containsText" dxfId="2769" priority="1331" operator="containsText" text="4- Alto">
      <formula>NOT(ISERROR(SEARCH("4- Alto",J8)))</formula>
    </cfRule>
    <cfRule type="containsText" dxfId="2768" priority="1337" operator="containsText" text="2- Bajo">
      <formula>NOT(ISERROR(SEARCH("2- Bajo",J8)))</formula>
    </cfRule>
  </conditionalFormatting>
  <conditionalFormatting sqref="K10:L10">
    <cfRule type="containsText" dxfId="2767" priority="1315" operator="containsText" text="3- Moderado">
      <formula>NOT(ISERROR(SEARCH("3- Moderado",K10)))</formula>
    </cfRule>
    <cfRule type="containsText" dxfId="2766" priority="1316" operator="containsText" text="6- Moderado">
      <formula>NOT(ISERROR(SEARCH("6- Moderado",K10)))</formula>
    </cfRule>
    <cfRule type="containsText" dxfId="2765" priority="1317" operator="containsText" text="4- Moderado">
      <formula>NOT(ISERROR(SEARCH("4- Moderado",K10)))</formula>
    </cfRule>
    <cfRule type="containsText" dxfId="2764" priority="1318" operator="containsText" text="3- Bajo">
      <formula>NOT(ISERROR(SEARCH("3- Bajo",K10)))</formula>
    </cfRule>
    <cfRule type="containsText" dxfId="2763" priority="1319" operator="containsText" text="4- Bajo">
      <formula>NOT(ISERROR(SEARCH("4- Bajo",K10)))</formula>
    </cfRule>
    <cfRule type="containsText" dxfId="2762" priority="1320" operator="containsText" text="1- Bajo">
      <formula>NOT(ISERROR(SEARCH("1- Bajo",K10)))</formula>
    </cfRule>
  </conditionalFormatting>
  <conditionalFormatting sqref="H10:I10">
    <cfRule type="containsText" dxfId="2761" priority="1309" operator="containsText" text="3- Moderado">
      <formula>NOT(ISERROR(SEARCH("3- Moderado",H10)))</formula>
    </cfRule>
    <cfRule type="containsText" dxfId="2760" priority="1310" operator="containsText" text="6- Moderado">
      <formula>NOT(ISERROR(SEARCH("6- Moderado",H10)))</formula>
    </cfRule>
    <cfRule type="containsText" dxfId="2759" priority="1311" operator="containsText" text="4- Moderado">
      <formula>NOT(ISERROR(SEARCH("4- Moderado",H10)))</formula>
    </cfRule>
    <cfRule type="containsText" dxfId="2758" priority="1312" operator="containsText" text="3- Bajo">
      <formula>NOT(ISERROR(SEARCH("3- Bajo",H10)))</formula>
    </cfRule>
    <cfRule type="containsText" dxfId="2757" priority="1313" operator="containsText" text="4- Bajo">
      <formula>NOT(ISERROR(SEARCH("4- Bajo",H10)))</formula>
    </cfRule>
    <cfRule type="containsText" dxfId="2756" priority="1314" operator="containsText" text="1- Bajo">
      <formula>NOT(ISERROR(SEARCH("1- Bajo",H10)))</formula>
    </cfRule>
  </conditionalFormatting>
  <conditionalFormatting sqref="A10 C10:E10">
    <cfRule type="containsText" dxfId="2755" priority="1303" operator="containsText" text="3- Moderado">
      <formula>NOT(ISERROR(SEARCH("3- Moderado",A10)))</formula>
    </cfRule>
    <cfRule type="containsText" dxfId="2754" priority="1304" operator="containsText" text="6- Moderado">
      <formula>NOT(ISERROR(SEARCH("6- Moderado",A10)))</formula>
    </cfRule>
    <cfRule type="containsText" dxfId="2753" priority="1305" operator="containsText" text="4- Moderado">
      <formula>NOT(ISERROR(SEARCH("4- Moderado",A10)))</formula>
    </cfRule>
    <cfRule type="containsText" dxfId="2752" priority="1306" operator="containsText" text="3- Bajo">
      <formula>NOT(ISERROR(SEARCH("3- Bajo",A10)))</formula>
    </cfRule>
    <cfRule type="containsText" dxfId="2751" priority="1307" operator="containsText" text="4- Bajo">
      <formula>NOT(ISERROR(SEARCH("4- Bajo",A10)))</formula>
    </cfRule>
    <cfRule type="containsText" dxfId="2750" priority="1308" operator="containsText" text="1- Bajo">
      <formula>NOT(ISERROR(SEARCH("1- Bajo",A10)))</formula>
    </cfRule>
  </conditionalFormatting>
  <conditionalFormatting sqref="F10:G10">
    <cfRule type="containsText" dxfId="2749" priority="1297" operator="containsText" text="3- Moderado">
      <formula>NOT(ISERROR(SEARCH("3- Moderado",F10)))</formula>
    </cfRule>
    <cfRule type="containsText" dxfId="2748" priority="1298" operator="containsText" text="6- Moderado">
      <formula>NOT(ISERROR(SEARCH("6- Moderado",F10)))</formula>
    </cfRule>
    <cfRule type="containsText" dxfId="2747" priority="1299" operator="containsText" text="4- Moderado">
      <formula>NOT(ISERROR(SEARCH("4- Moderado",F10)))</formula>
    </cfRule>
    <cfRule type="containsText" dxfId="2746" priority="1300" operator="containsText" text="3- Bajo">
      <formula>NOT(ISERROR(SEARCH("3- Bajo",F10)))</formula>
    </cfRule>
    <cfRule type="containsText" dxfId="2745" priority="1301" operator="containsText" text="4- Bajo">
      <formula>NOT(ISERROR(SEARCH("4- Bajo",F10)))</formula>
    </cfRule>
    <cfRule type="containsText" dxfId="2744" priority="1302" operator="containsText" text="1- Bajo">
      <formula>NOT(ISERROR(SEARCH("1- Bajo",F10)))</formula>
    </cfRule>
  </conditionalFormatting>
  <conditionalFormatting sqref="K8">
    <cfRule type="containsText" dxfId="2743" priority="1291" operator="containsText" text="3- Moderado">
      <formula>NOT(ISERROR(SEARCH("3- Moderado",K8)))</formula>
    </cfRule>
    <cfRule type="containsText" dxfId="2742" priority="1292" operator="containsText" text="6- Moderado">
      <formula>NOT(ISERROR(SEARCH("6- Moderado",K8)))</formula>
    </cfRule>
    <cfRule type="containsText" dxfId="2741" priority="1293" operator="containsText" text="4- Moderado">
      <formula>NOT(ISERROR(SEARCH("4- Moderado",K8)))</formula>
    </cfRule>
    <cfRule type="containsText" dxfId="2740" priority="1294" operator="containsText" text="3- Bajo">
      <formula>NOT(ISERROR(SEARCH("3- Bajo",K8)))</formula>
    </cfRule>
    <cfRule type="containsText" dxfId="2739" priority="1295" operator="containsText" text="4- Bajo">
      <formula>NOT(ISERROR(SEARCH("4- Bajo",K8)))</formula>
    </cfRule>
    <cfRule type="containsText" dxfId="2738" priority="1296" operator="containsText" text="1- Bajo">
      <formula>NOT(ISERROR(SEARCH("1- Bajo",K8)))</formula>
    </cfRule>
  </conditionalFormatting>
  <conditionalFormatting sqref="L8">
    <cfRule type="containsText" dxfId="2737" priority="1285" operator="containsText" text="3- Moderado">
      <formula>NOT(ISERROR(SEARCH("3- Moderado",L8)))</formula>
    </cfRule>
    <cfRule type="containsText" dxfId="2736" priority="1286" operator="containsText" text="6- Moderado">
      <formula>NOT(ISERROR(SEARCH("6- Moderado",L8)))</formula>
    </cfRule>
    <cfRule type="containsText" dxfId="2735" priority="1287" operator="containsText" text="4- Moderado">
      <formula>NOT(ISERROR(SEARCH("4- Moderado",L8)))</formula>
    </cfRule>
    <cfRule type="containsText" dxfId="2734" priority="1288" operator="containsText" text="3- Bajo">
      <formula>NOT(ISERROR(SEARCH("3- Bajo",L8)))</formula>
    </cfRule>
    <cfRule type="containsText" dxfId="2733" priority="1289" operator="containsText" text="4- Bajo">
      <formula>NOT(ISERROR(SEARCH("4- Bajo",L8)))</formula>
    </cfRule>
    <cfRule type="containsText" dxfId="2732" priority="1290" operator="containsText" text="1- Bajo">
      <formula>NOT(ISERROR(SEARCH("1- Bajo",L8)))</formula>
    </cfRule>
  </conditionalFormatting>
  <conditionalFormatting sqref="M8">
    <cfRule type="containsText" dxfId="2731" priority="1279" operator="containsText" text="3- Moderado">
      <formula>NOT(ISERROR(SEARCH("3- Moderado",M8)))</formula>
    </cfRule>
    <cfRule type="containsText" dxfId="2730" priority="1280" operator="containsText" text="6- Moderado">
      <formula>NOT(ISERROR(SEARCH("6- Moderado",M8)))</formula>
    </cfRule>
    <cfRule type="containsText" dxfId="2729" priority="1281" operator="containsText" text="4- Moderado">
      <formula>NOT(ISERROR(SEARCH("4- Moderado",M8)))</formula>
    </cfRule>
    <cfRule type="containsText" dxfId="2728" priority="1282" operator="containsText" text="3- Bajo">
      <formula>NOT(ISERROR(SEARCH("3- Bajo",M8)))</formula>
    </cfRule>
    <cfRule type="containsText" dxfId="2727" priority="1283" operator="containsText" text="4- Bajo">
      <formula>NOT(ISERROR(SEARCH("4- Bajo",M8)))</formula>
    </cfRule>
    <cfRule type="containsText" dxfId="2726" priority="1284" operator="containsText" text="1- Bajo">
      <formula>NOT(ISERROR(SEARCH("1- Bajo",M8)))</formula>
    </cfRule>
  </conditionalFormatting>
  <conditionalFormatting sqref="J10:J14">
    <cfRule type="containsText" dxfId="2725" priority="1274" operator="containsText" text="Bajo">
      <formula>NOT(ISERROR(SEARCH("Bajo",J10)))</formula>
    </cfRule>
    <cfRule type="containsText" dxfId="2724" priority="1275" operator="containsText" text="Moderado">
      <formula>NOT(ISERROR(SEARCH("Moderado",J10)))</formula>
    </cfRule>
    <cfRule type="containsText" dxfId="2723" priority="1276" operator="containsText" text="Alto">
      <formula>NOT(ISERROR(SEARCH("Alto",J10)))</formula>
    </cfRule>
    <cfRule type="containsText" dxfId="2722" priority="1277" operator="containsText" text="Extremo">
      <formula>NOT(ISERROR(SEARCH("Extremo",J10)))</formula>
    </cfRule>
    <cfRule type="colorScale" priority="1278">
      <colorScale>
        <cfvo type="min"/>
        <cfvo type="max"/>
        <color rgb="FFFF7128"/>
        <color rgb="FFFFEF9C"/>
      </colorScale>
    </cfRule>
  </conditionalFormatting>
  <conditionalFormatting sqref="M10:M14">
    <cfRule type="containsText" dxfId="2721" priority="1249" operator="containsText" text="Moderado">
      <formula>NOT(ISERROR(SEARCH("Moderado",M10)))</formula>
    </cfRule>
    <cfRule type="containsText" dxfId="2720" priority="1269" operator="containsText" text="Bajo">
      <formula>NOT(ISERROR(SEARCH("Bajo",M10)))</formula>
    </cfRule>
    <cfRule type="containsText" dxfId="2719" priority="1270" operator="containsText" text="Moderado">
      <formula>NOT(ISERROR(SEARCH("Moderado",M10)))</formula>
    </cfRule>
    <cfRule type="containsText" dxfId="2718" priority="1271" operator="containsText" text="Alto">
      <formula>NOT(ISERROR(SEARCH("Alto",M10)))</formula>
    </cfRule>
    <cfRule type="containsText" dxfId="2717" priority="1272" operator="containsText" text="Extremo">
      <formula>NOT(ISERROR(SEARCH("Extremo",M10)))</formula>
    </cfRule>
    <cfRule type="colorScale" priority="1273">
      <colorScale>
        <cfvo type="min"/>
        <cfvo type="max"/>
        <color rgb="FFFF7128"/>
        <color rgb="FFFFEF9C"/>
      </colorScale>
    </cfRule>
  </conditionalFormatting>
  <conditionalFormatting sqref="N10">
    <cfRule type="containsText" dxfId="2716" priority="1263" operator="containsText" text="3- Moderado">
      <formula>NOT(ISERROR(SEARCH("3- Moderado",N10)))</formula>
    </cfRule>
    <cfRule type="containsText" dxfId="2715" priority="1264" operator="containsText" text="6- Moderado">
      <formula>NOT(ISERROR(SEARCH("6- Moderado",N10)))</formula>
    </cfRule>
    <cfRule type="containsText" dxfId="2714" priority="1265" operator="containsText" text="4- Moderado">
      <formula>NOT(ISERROR(SEARCH("4- Moderado",N10)))</formula>
    </cfRule>
    <cfRule type="containsText" dxfId="2713" priority="1266" operator="containsText" text="3- Bajo">
      <formula>NOT(ISERROR(SEARCH("3- Bajo",N10)))</formula>
    </cfRule>
    <cfRule type="containsText" dxfId="2712" priority="1267" operator="containsText" text="4- Bajo">
      <formula>NOT(ISERROR(SEARCH("4- Bajo",N10)))</formula>
    </cfRule>
    <cfRule type="containsText" dxfId="2711" priority="1268" operator="containsText" text="1- Bajo">
      <formula>NOT(ISERROR(SEARCH("1- Bajo",N10)))</formula>
    </cfRule>
  </conditionalFormatting>
  <conditionalFormatting sqref="H10:H14">
    <cfRule type="containsText" dxfId="2710" priority="1250" operator="containsText" text="Muy Alta">
      <formula>NOT(ISERROR(SEARCH("Muy Alta",H10)))</formula>
    </cfRule>
    <cfRule type="containsText" dxfId="2709" priority="1251" operator="containsText" text="Alta">
      <formula>NOT(ISERROR(SEARCH("Alta",H10)))</formula>
    </cfRule>
    <cfRule type="containsText" dxfId="2708" priority="1252" operator="containsText" text="Muy Alta">
      <formula>NOT(ISERROR(SEARCH("Muy Alta",H10)))</formula>
    </cfRule>
    <cfRule type="containsText" dxfId="2707" priority="1257" operator="containsText" text="Muy Baja">
      <formula>NOT(ISERROR(SEARCH("Muy Baja",H10)))</formula>
    </cfRule>
    <cfRule type="containsText" dxfId="2706" priority="1258" operator="containsText" text="Baja">
      <formula>NOT(ISERROR(SEARCH("Baja",H10)))</formula>
    </cfRule>
    <cfRule type="containsText" dxfId="2705" priority="1259" operator="containsText" text="Media">
      <formula>NOT(ISERROR(SEARCH("Media",H10)))</formula>
    </cfRule>
    <cfRule type="containsText" dxfId="2704" priority="1260" operator="containsText" text="Alta">
      <formula>NOT(ISERROR(SEARCH("Alta",H10)))</formula>
    </cfRule>
    <cfRule type="containsText" dxfId="2703" priority="1262" operator="containsText" text="Muy Alta">
      <formula>NOT(ISERROR(SEARCH("Muy Alta",H10)))</formula>
    </cfRule>
  </conditionalFormatting>
  <conditionalFormatting sqref="I10:I14">
    <cfRule type="containsText" dxfId="2702" priority="1253" operator="containsText" text="Catastrófico">
      <formula>NOT(ISERROR(SEARCH("Catastrófico",I10)))</formula>
    </cfRule>
    <cfRule type="containsText" dxfId="2701" priority="1254" operator="containsText" text="Mayor">
      <formula>NOT(ISERROR(SEARCH("Mayor",I10)))</formula>
    </cfRule>
    <cfRule type="containsText" dxfId="2700" priority="1255" operator="containsText" text="Menor">
      <formula>NOT(ISERROR(SEARCH("Menor",I10)))</formula>
    </cfRule>
    <cfRule type="containsText" dxfId="2699" priority="1256" operator="containsText" text="Leve">
      <formula>NOT(ISERROR(SEARCH("Leve",I10)))</formula>
    </cfRule>
    <cfRule type="containsText" dxfId="2698" priority="1261" operator="containsText" text="Moderado">
      <formula>NOT(ISERROR(SEARCH("Moderado",I10)))</formula>
    </cfRule>
  </conditionalFormatting>
  <conditionalFormatting sqref="K10:K14">
    <cfRule type="containsText" dxfId="2697" priority="1248" operator="containsText" text="Media">
      <formula>NOT(ISERROR(SEARCH("Media",K10)))</formula>
    </cfRule>
  </conditionalFormatting>
  <conditionalFormatting sqref="L10:L14">
    <cfRule type="containsText" dxfId="2696" priority="1247" operator="containsText" text="Moderado">
      <formula>NOT(ISERROR(SEARCH("Moderado",L10)))</formula>
    </cfRule>
  </conditionalFormatting>
  <conditionalFormatting sqref="J10:J14">
    <cfRule type="containsText" dxfId="2695" priority="1234" operator="containsText" text="Moderado">
      <formula>NOT(ISERROR(SEARCH("Moderado",J10)))</formula>
    </cfRule>
  </conditionalFormatting>
  <conditionalFormatting sqref="J10:J14">
    <cfRule type="containsText" dxfId="2694" priority="1232" operator="containsText" text="Bajo">
      <formula>NOT(ISERROR(SEARCH("Bajo",J10)))</formula>
    </cfRule>
    <cfRule type="containsText" dxfId="2693" priority="1233" operator="containsText" text="Extremo">
      <formula>NOT(ISERROR(SEARCH("Extremo",J10)))</formula>
    </cfRule>
  </conditionalFormatting>
  <conditionalFormatting sqref="K10:K14">
    <cfRule type="containsText" dxfId="2692" priority="1230" operator="containsText" text="Baja">
      <formula>NOT(ISERROR(SEARCH("Baja",K10)))</formula>
    </cfRule>
    <cfRule type="containsText" dxfId="2691" priority="1231" operator="containsText" text="Muy Baja">
      <formula>NOT(ISERROR(SEARCH("Muy Baja",K10)))</formula>
    </cfRule>
  </conditionalFormatting>
  <conditionalFormatting sqref="K10:K14">
    <cfRule type="containsText" dxfId="2690" priority="1228" operator="containsText" text="Muy Alta">
      <formula>NOT(ISERROR(SEARCH("Muy Alta",K10)))</formula>
    </cfRule>
    <cfRule type="containsText" dxfId="2689" priority="1229" operator="containsText" text="Alta">
      <formula>NOT(ISERROR(SEARCH("Alta",K10)))</formula>
    </cfRule>
  </conditionalFormatting>
  <conditionalFormatting sqref="L10:L14">
    <cfRule type="containsText" dxfId="2688" priority="1224" operator="containsText" text="Catastrófico">
      <formula>NOT(ISERROR(SEARCH("Catastrófico",L10)))</formula>
    </cfRule>
    <cfRule type="containsText" dxfId="2687" priority="1225" operator="containsText" text="Mayor">
      <formula>NOT(ISERROR(SEARCH("Mayor",L10)))</formula>
    </cfRule>
    <cfRule type="containsText" dxfId="2686" priority="1226" operator="containsText" text="Menor">
      <formula>NOT(ISERROR(SEARCH("Menor",L10)))</formula>
    </cfRule>
    <cfRule type="containsText" dxfId="2685" priority="1227" operator="containsText" text="Leve">
      <formula>NOT(ISERROR(SEARCH("Leve",L10)))</formula>
    </cfRule>
  </conditionalFormatting>
  <conditionalFormatting sqref="K15:L15">
    <cfRule type="containsText" dxfId="2684" priority="725" operator="containsText" text="3- Moderado">
      <formula>NOT(ISERROR(SEARCH("3- Moderado",K15)))</formula>
    </cfRule>
    <cfRule type="containsText" dxfId="2683" priority="726" operator="containsText" text="6- Moderado">
      <formula>NOT(ISERROR(SEARCH("6- Moderado",K15)))</formula>
    </cfRule>
    <cfRule type="containsText" dxfId="2682" priority="727" operator="containsText" text="4- Moderado">
      <formula>NOT(ISERROR(SEARCH("4- Moderado",K15)))</formula>
    </cfRule>
    <cfRule type="containsText" dxfId="2681" priority="728" operator="containsText" text="3- Bajo">
      <formula>NOT(ISERROR(SEARCH("3- Bajo",K15)))</formula>
    </cfRule>
    <cfRule type="containsText" dxfId="2680" priority="729" operator="containsText" text="4- Bajo">
      <formula>NOT(ISERROR(SEARCH("4- Bajo",K15)))</formula>
    </cfRule>
    <cfRule type="containsText" dxfId="2679" priority="730" operator="containsText" text="1- Bajo">
      <formula>NOT(ISERROR(SEARCH("1- Bajo",K15)))</formula>
    </cfRule>
  </conditionalFormatting>
  <conditionalFormatting sqref="H15:I15">
    <cfRule type="containsText" dxfId="2678" priority="719" operator="containsText" text="3- Moderado">
      <formula>NOT(ISERROR(SEARCH("3- Moderado",H15)))</formula>
    </cfRule>
    <cfRule type="containsText" dxfId="2677" priority="720" operator="containsText" text="6- Moderado">
      <formula>NOT(ISERROR(SEARCH("6- Moderado",H15)))</formula>
    </cfRule>
    <cfRule type="containsText" dxfId="2676" priority="721" operator="containsText" text="4- Moderado">
      <formula>NOT(ISERROR(SEARCH("4- Moderado",H15)))</formula>
    </cfRule>
    <cfRule type="containsText" dxfId="2675" priority="722" operator="containsText" text="3- Bajo">
      <formula>NOT(ISERROR(SEARCH("3- Bajo",H15)))</formula>
    </cfRule>
    <cfRule type="containsText" dxfId="2674" priority="723" operator="containsText" text="4- Bajo">
      <formula>NOT(ISERROR(SEARCH("4- Bajo",H15)))</formula>
    </cfRule>
    <cfRule type="containsText" dxfId="2673" priority="724" operator="containsText" text="1- Bajo">
      <formula>NOT(ISERROR(SEARCH("1- Bajo",H15)))</formula>
    </cfRule>
  </conditionalFormatting>
  <conditionalFormatting sqref="A15 C15:E15">
    <cfRule type="containsText" dxfId="2672" priority="713" operator="containsText" text="3- Moderado">
      <formula>NOT(ISERROR(SEARCH("3- Moderado",A15)))</formula>
    </cfRule>
    <cfRule type="containsText" dxfId="2671" priority="714" operator="containsText" text="6- Moderado">
      <formula>NOT(ISERROR(SEARCH("6- Moderado",A15)))</formula>
    </cfRule>
    <cfRule type="containsText" dxfId="2670" priority="715" operator="containsText" text="4- Moderado">
      <formula>NOT(ISERROR(SEARCH("4- Moderado",A15)))</formula>
    </cfRule>
    <cfRule type="containsText" dxfId="2669" priority="716" operator="containsText" text="3- Bajo">
      <formula>NOT(ISERROR(SEARCH("3- Bajo",A15)))</formula>
    </cfRule>
    <cfRule type="containsText" dxfId="2668" priority="717" operator="containsText" text="4- Bajo">
      <formula>NOT(ISERROR(SEARCH("4- Bajo",A15)))</formula>
    </cfRule>
    <cfRule type="containsText" dxfId="2667" priority="718" operator="containsText" text="1- Bajo">
      <formula>NOT(ISERROR(SEARCH("1- Bajo",A15)))</formula>
    </cfRule>
  </conditionalFormatting>
  <conditionalFormatting sqref="F15:G15">
    <cfRule type="containsText" dxfId="2666" priority="707" operator="containsText" text="3- Moderado">
      <formula>NOT(ISERROR(SEARCH("3- Moderado",F15)))</formula>
    </cfRule>
    <cfRule type="containsText" dxfId="2665" priority="708" operator="containsText" text="6- Moderado">
      <formula>NOT(ISERROR(SEARCH("6- Moderado",F15)))</formula>
    </cfRule>
    <cfRule type="containsText" dxfId="2664" priority="709" operator="containsText" text="4- Moderado">
      <formula>NOT(ISERROR(SEARCH("4- Moderado",F15)))</formula>
    </cfRule>
    <cfRule type="containsText" dxfId="2663" priority="710" operator="containsText" text="3- Bajo">
      <formula>NOT(ISERROR(SEARCH("3- Bajo",F15)))</formula>
    </cfRule>
    <cfRule type="containsText" dxfId="2662" priority="711" operator="containsText" text="4- Bajo">
      <formula>NOT(ISERROR(SEARCH("4- Bajo",F15)))</formula>
    </cfRule>
    <cfRule type="containsText" dxfId="2661" priority="712" operator="containsText" text="1- Bajo">
      <formula>NOT(ISERROR(SEARCH("1- Bajo",F15)))</formula>
    </cfRule>
  </conditionalFormatting>
  <conditionalFormatting sqref="J15:J19">
    <cfRule type="containsText" dxfId="2660" priority="702" operator="containsText" text="Bajo">
      <formula>NOT(ISERROR(SEARCH("Bajo",J15)))</formula>
    </cfRule>
    <cfRule type="containsText" dxfId="2659" priority="703" operator="containsText" text="Moderado">
      <formula>NOT(ISERROR(SEARCH("Moderado",J15)))</formula>
    </cfRule>
    <cfRule type="containsText" dxfId="2658" priority="704" operator="containsText" text="Alto">
      <formula>NOT(ISERROR(SEARCH("Alto",J15)))</formula>
    </cfRule>
    <cfRule type="containsText" dxfId="2657" priority="705" operator="containsText" text="Extremo">
      <formula>NOT(ISERROR(SEARCH("Extremo",J15)))</formula>
    </cfRule>
    <cfRule type="colorScale" priority="706">
      <colorScale>
        <cfvo type="min"/>
        <cfvo type="max"/>
        <color rgb="FFFF7128"/>
        <color rgb="FFFFEF9C"/>
      </colorScale>
    </cfRule>
  </conditionalFormatting>
  <conditionalFormatting sqref="M15:M19">
    <cfRule type="containsText" dxfId="2656" priority="677" operator="containsText" text="Moderado">
      <formula>NOT(ISERROR(SEARCH("Moderado",M15)))</formula>
    </cfRule>
    <cfRule type="containsText" dxfId="2655" priority="697" operator="containsText" text="Bajo">
      <formula>NOT(ISERROR(SEARCH("Bajo",M15)))</formula>
    </cfRule>
    <cfRule type="containsText" dxfId="2654" priority="698" operator="containsText" text="Moderado">
      <formula>NOT(ISERROR(SEARCH("Moderado",M15)))</formula>
    </cfRule>
    <cfRule type="containsText" dxfId="2653" priority="699" operator="containsText" text="Alto">
      <formula>NOT(ISERROR(SEARCH("Alto",M15)))</formula>
    </cfRule>
    <cfRule type="containsText" dxfId="2652" priority="700" operator="containsText" text="Extremo">
      <formula>NOT(ISERROR(SEARCH("Extremo",M15)))</formula>
    </cfRule>
    <cfRule type="colorScale" priority="701">
      <colorScale>
        <cfvo type="min"/>
        <cfvo type="max"/>
        <color rgb="FFFF7128"/>
        <color rgb="FFFFEF9C"/>
      </colorScale>
    </cfRule>
  </conditionalFormatting>
  <conditionalFormatting sqref="N15">
    <cfRule type="containsText" dxfId="2651" priority="691" operator="containsText" text="3- Moderado">
      <formula>NOT(ISERROR(SEARCH("3- Moderado",N15)))</formula>
    </cfRule>
    <cfRule type="containsText" dxfId="2650" priority="692" operator="containsText" text="6- Moderado">
      <formula>NOT(ISERROR(SEARCH("6- Moderado",N15)))</formula>
    </cfRule>
    <cfRule type="containsText" dxfId="2649" priority="693" operator="containsText" text="4- Moderado">
      <formula>NOT(ISERROR(SEARCH("4- Moderado",N15)))</formula>
    </cfRule>
    <cfRule type="containsText" dxfId="2648" priority="694" operator="containsText" text="3- Bajo">
      <formula>NOT(ISERROR(SEARCH("3- Bajo",N15)))</formula>
    </cfRule>
    <cfRule type="containsText" dxfId="2647" priority="695" operator="containsText" text="4- Bajo">
      <formula>NOT(ISERROR(SEARCH("4- Bajo",N15)))</formula>
    </cfRule>
    <cfRule type="containsText" dxfId="2646" priority="696" operator="containsText" text="1- Bajo">
      <formula>NOT(ISERROR(SEARCH("1- Bajo",N15)))</formula>
    </cfRule>
  </conditionalFormatting>
  <conditionalFormatting sqref="H15:H19">
    <cfRule type="containsText" dxfId="2645" priority="678" operator="containsText" text="Muy Alta">
      <formula>NOT(ISERROR(SEARCH("Muy Alta",H15)))</formula>
    </cfRule>
    <cfRule type="containsText" dxfId="2644" priority="679" operator="containsText" text="Alta">
      <formula>NOT(ISERROR(SEARCH("Alta",H15)))</formula>
    </cfRule>
    <cfRule type="containsText" dxfId="2643" priority="680" operator="containsText" text="Muy Alta">
      <formula>NOT(ISERROR(SEARCH("Muy Alta",H15)))</formula>
    </cfRule>
    <cfRule type="containsText" dxfId="2642" priority="685" operator="containsText" text="Muy Baja">
      <formula>NOT(ISERROR(SEARCH("Muy Baja",H15)))</formula>
    </cfRule>
    <cfRule type="containsText" dxfId="2641" priority="686" operator="containsText" text="Baja">
      <formula>NOT(ISERROR(SEARCH("Baja",H15)))</formula>
    </cfRule>
    <cfRule type="containsText" dxfId="2640" priority="687" operator="containsText" text="Media">
      <formula>NOT(ISERROR(SEARCH("Media",H15)))</formula>
    </cfRule>
    <cfRule type="containsText" dxfId="2639" priority="688" operator="containsText" text="Alta">
      <formula>NOT(ISERROR(SEARCH("Alta",H15)))</formula>
    </cfRule>
    <cfRule type="containsText" dxfId="2638" priority="690" operator="containsText" text="Muy Alta">
      <formula>NOT(ISERROR(SEARCH("Muy Alta",H15)))</formula>
    </cfRule>
  </conditionalFormatting>
  <conditionalFormatting sqref="I15:I19">
    <cfRule type="containsText" dxfId="2637" priority="681" operator="containsText" text="Catastrófico">
      <formula>NOT(ISERROR(SEARCH("Catastrófico",I15)))</formula>
    </cfRule>
    <cfRule type="containsText" dxfId="2636" priority="682" operator="containsText" text="Mayor">
      <formula>NOT(ISERROR(SEARCH("Mayor",I15)))</formula>
    </cfRule>
    <cfRule type="containsText" dxfId="2635" priority="683" operator="containsText" text="Menor">
      <formula>NOT(ISERROR(SEARCH("Menor",I15)))</formula>
    </cfRule>
    <cfRule type="containsText" dxfId="2634" priority="684" operator="containsText" text="Leve">
      <formula>NOT(ISERROR(SEARCH("Leve",I15)))</formula>
    </cfRule>
    <cfRule type="containsText" dxfId="2633" priority="689" operator="containsText" text="Moderado">
      <formula>NOT(ISERROR(SEARCH("Moderado",I15)))</formula>
    </cfRule>
  </conditionalFormatting>
  <conditionalFormatting sqref="K15:K19">
    <cfRule type="containsText" dxfId="2632" priority="676" operator="containsText" text="Media">
      <formula>NOT(ISERROR(SEARCH("Media",K15)))</formula>
    </cfRule>
  </conditionalFormatting>
  <conditionalFormatting sqref="L15:L19">
    <cfRule type="containsText" dxfId="2631" priority="675" operator="containsText" text="Moderado">
      <formula>NOT(ISERROR(SEARCH("Moderado",L15)))</formula>
    </cfRule>
  </conditionalFormatting>
  <conditionalFormatting sqref="J15:J19">
    <cfRule type="containsText" dxfId="2630" priority="674" operator="containsText" text="Moderado">
      <formula>NOT(ISERROR(SEARCH("Moderado",J15)))</formula>
    </cfRule>
  </conditionalFormatting>
  <conditionalFormatting sqref="J15:J19">
    <cfRule type="containsText" dxfId="2629" priority="672" operator="containsText" text="Bajo">
      <formula>NOT(ISERROR(SEARCH("Bajo",J15)))</formula>
    </cfRule>
    <cfRule type="containsText" dxfId="2628" priority="673" operator="containsText" text="Extremo">
      <formula>NOT(ISERROR(SEARCH("Extremo",J15)))</formula>
    </cfRule>
  </conditionalFormatting>
  <conditionalFormatting sqref="K15:K19">
    <cfRule type="containsText" dxfId="2627" priority="670" operator="containsText" text="Baja">
      <formula>NOT(ISERROR(SEARCH("Baja",K15)))</formula>
    </cfRule>
    <cfRule type="containsText" dxfId="2626" priority="671" operator="containsText" text="Muy Baja">
      <formula>NOT(ISERROR(SEARCH("Muy Baja",K15)))</formula>
    </cfRule>
  </conditionalFormatting>
  <conditionalFormatting sqref="K15:K19">
    <cfRule type="containsText" dxfId="2625" priority="668" operator="containsText" text="Muy Alta">
      <formula>NOT(ISERROR(SEARCH("Muy Alta",K15)))</formula>
    </cfRule>
    <cfRule type="containsText" dxfId="2624" priority="669" operator="containsText" text="Alta">
      <formula>NOT(ISERROR(SEARCH("Alta",K15)))</formula>
    </cfRule>
  </conditionalFormatting>
  <conditionalFormatting sqref="L15:L19">
    <cfRule type="containsText" dxfId="2623" priority="664" operator="containsText" text="Catastrófico">
      <formula>NOT(ISERROR(SEARCH("Catastrófico",L15)))</formula>
    </cfRule>
    <cfRule type="containsText" dxfId="2622" priority="665" operator="containsText" text="Mayor">
      <formula>NOT(ISERROR(SEARCH("Mayor",L15)))</formula>
    </cfRule>
    <cfRule type="containsText" dxfId="2621" priority="666" operator="containsText" text="Menor">
      <formula>NOT(ISERROR(SEARCH("Menor",L15)))</formula>
    </cfRule>
    <cfRule type="containsText" dxfId="2620" priority="667" operator="containsText" text="Leve">
      <formula>NOT(ISERROR(SEARCH("Leve",L15)))</formula>
    </cfRule>
  </conditionalFormatting>
  <conditionalFormatting sqref="K20:L20">
    <cfRule type="containsText" dxfId="2619" priority="658" operator="containsText" text="3- Moderado">
      <formula>NOT(ISERROR(SEARCH("3- Moderado",K20)))</formula>
    </cfRule>
    <cfRule type="containsText" dxfId="2618" priority="659" operator="containsText" text="6- Moderado">
      <formula>NOT(ISERROR(SEARCH("6- Moderado",K20)))</formula>
    </cfRule>
    <cfRule type="containsText" dxfId="2617" priority="660" operator="containsText" text="4- Moderado">
      <formula>NOT(ISERROR(SEARCH("4- Moderado",K20)))</formula>
    </cfRule>
    <cfRule type="containsText" dxfId="2616" priority="661" operator="containsText" text="3- Bajo">
      <formula>NOT(ISERROR(SEARCH("3- Bajo",K20)))</formula>
    </cfRule>
    <cfRule type="containsText" dxfId="2615" priority="662" operator="containsText" text="4- Bajo">
      <formula>NOT(ISERROR(SEARCH("4- Bajo",K20)))</formula>
    </cfRule>
    <cfRule type="containsText" dxfId="2614" priority="663" operator="containsText" text="1- Bajo">
      <formula>NOT(ISERROR(SEARCH("1- Bajo",K20)))</formula>
    </cfRule>
  </conditionalFormatting>
  <conditionalFormatting sqref="H20:I20">
    <cfRule type="containsText" dxfId="2613" priority="652" operator="containsText" text="3- Moderado">
      <formula>NOT(ISERROR(SEARCH("3- Moderado",H20)))</formula>
    </cfRule>
    <cfRule type="containsText" dxfId="2612" priority="653" operator="containsText" text="6- Moderado">
      <formula>NOT(ISERROR(SEARCH("6- Moderado",H20)))</formula>
    </cfRule>
    <cfRule type="containsText" dxfId="2611" priority="654" operator="containsText" text="4- Moderado">
      <formula>NOT(ISERROR(SEARCH("4- Moderado",H20)))</formula>
    </cfRule>
    <cfRule type="containsText" dxfId="2610" priority="655" operator="containsText" text="3- Bajo">
      <formula>NOT(ISERROR(SEARCH("3- Bajo",H20)))</formula>
    </cfRule>
    <cfRule type="containsText" dxfId="2609" priority="656" operator="containsText" text="4- Bajo">
      <formula>NOT(ISERROR(SEARCH("4- Bajo",H20)))</formula>
    </cfRule>
    <cfRule type="containsText" dxfId="2608" priority="657" operator="containsText" text="1- Bajo">
      <formula>NOT(ISERROR(SEARCH("1- Bajo",H20)))</formula>
    </cfRule>
  </conditionalFormatting>
  <conditionalFormatting sqref="A20 C20:E20">
    <cfRule type="containsText" dxfId="2607" priority="646" operator="containsText" text="3- Moderado">
      <formula>NOT(ISERROR(SEARCH("3- Moderado",A20)))</formula>
    </cfRule>
    <cfRule type="containsText" dxfId="2606" priority="647" operator="containsText" text="6- Moderado">
      <formula>NOT(ISERROR(SEARCH("6- Moderado",A20)))</formula>
    </cfRule>
    <cfRule type="containsText" dxfId="2605" priority="648" operator="containsText" text="4- Moderado">
      <formula>NOT(ISERROR(SEARCH("4- Moderado",A20)))</formula>
    </cfRule>
    <cfRule type="containsText" dxfId="2604" priority="649" operator="containsText" text="3- Bajo">
      <formula>NOT(ISERROR(SEARCH("3- Bajo",A20)))</formula>
    </cfRule>
    <cfRule type="containsText" dxfId="2603" priority="650" operator="containsText" text="4- Bajo">
      <formula>NOT(ISERROR(SEARCH("4- Bajo",A20)))</formula>
    </cfRule>
    <cfRule type="containsText" dxfId="2602" priority="651" operator="containsText" text="1- Bajo">
      <formula>NOT(ISERROR(SEARCH("1- Bajo",A20)))</formula>
    </cfRule>
  </conditionalFormatting>
  <conditionalFormatting sqref="F20:G20">
    <cfRule type="containsText" dxfId="2601" priority="640" operator="containsText" text="3- Moderado">
      <formula>NOT(ISERROR(SEARCH("3- Moderado",F20)))</formula>
    </cfRule>
    <cfRule type="containsText" dxfId="2600" priority="641" operator="containsText" text="6- Moderado">
      <formula>NOT(ISERROR(SEARCH("6- Moderado",F20)))</formula>
    </cfRule>
    <cfRule type="containsText" dxfId="2599" priority="642" operator="containsText" text="4- Moderado">
      <formula>NOT(ISERROR(SEARCH("4- Moderado",F20)))</formula>
    </cfRule>
    <cfRule type="containsText" dxfId="2598" priority="643" operator="containsText" text="3- Bajo">
      <formula>NOT(ISERROR(SEARCH("3- Bajo",F20)))</formula>
    </cfRule>
    <cfRule type="containsText" dxfId="2597" priority="644" operator="containsText" text="4- Bajo">
      <formula>NOT(ISERROR(SEARCH("4- Bajo",F20)))</formula>
    </cfRule>
    <cfRule type="containsText" dxfId="2596" priority="645" operator="containsText" text="1- Bajo">
      <formula>NOT(ISERROR(SEARCH("1- Bajo",F20)))</formula>
    </cfRule>
  </conditionalFormatting>
  <conditionalFormatting sqref="J20:J24">
    <cfRule type="containsText" dxfId="2595" priority="635" operator="containsText" text="Bajo">
      <formula>NOT(ISERROR(SEARCH("Bajo",J20)))</formula>
    </cfRule>
    <cfRule type="containsText" dxfId="2594" priority="636" operator="containsText" text="Moderado">
      <formula>NOT(ISERROR(SEARCH("Moderado",J20)))</formula>
    </cfRule>
    <cfRule type="containsText" dxfId="2593" priority="637" operator="containsText" text="Alto">
      <formula>NOT(ISERROR(SEARCH("Alto",J20)))</formula>
    </cfRule>
    <cfRule type="containsText" dxfId="2592" priority="638" operator="containsText" text="Extremo">
      <formula>NOT(ISERROR(SEARCH("Extremo",J20)))</formula>
    </cfRule>
    <cfRule type="colorScale" priority="639">
      <colorScale>
        <cfvo type="min"/>
        <cfvo type="max"/>
        <color rgb="FFFF7128"/>
        <color rgb="FFFFEF9C"/>
      </colorScale>
    </cfRule>
  </conditionalFormatting>
  <conditionalFormatting sqref="M20:M24">
    <cfRule type="containsText" dxfId="2591" priority="610" operator="containsText" text="Moderado">
      <formula>NOT(ISERROR(SEARCH("Moderado",M20)))</formula>
    </cfRule>
    <cfRule type="containsText" dxfId="2590" priority="630" operator="containsText" text="Bajo">
      <formula>NOT(ISERROR(SEARCH("Bajo",M20)))</formula>
    </cfRule>
    <cfRule type="containsText" dxfId="2589" priority="631" operator="containsText" text="Moderado">
      <formula>NOT(ISERROR(SEARCH("Moderado",M20)))</formula>
    </cfRule>
    <cfRule type="containsText" dxfId="2588" priority="632" operator="containsText" text="Alto">
      <formula>NOT(ISERROR(SEARCH("Alto",M20)))</formula>
    </cfRule>
    <cfRule type="containsText" dxfId="2587" priority="633" operator="containsText" text="Extremo">
      <formula>NOT(ISERROR(SEARCH("Extremo",M20)))</formula>
    </cfRule>
    <cfRule type="colorScale" priority="634">
      <colorScale>
        <cfvo type="min"/>
        <cfvo type="max"/>
        <color rgb="FFFF7128"/>
        <color rgb="FFFFEF9C"/>
      </colorScale>
    </cfRule>
  </conditionalFormatting>
  <conditionalFormatting sqref="N20">
    <cfRule type="containsText" dxfId="2586" priority="624" operator="containsText" text="3- Moderado">
      <formula>NOT(ISERROR(SEARCH("3- Moderado",N20)))</formula>
    </cfRule>
    <cfRule type="containsText" dxfId="2585" priority="625" operator="containsText" text="6- Moderado">
      <formula>NOT(ISERROR(SEARCH("6- Moderado",N20)))</formula>
    </cfRule>
    <cfRule type="containsText" dxfId="2584" priority="626" operator="containsText" text="4- Moderado">
      <formula>NOT(ISERROR(SEARCH("4- Moderado",N20)))</formula>
    </cfRule>
    <cfRule type="containsText" dxfId="2583" priority="627" operator="containsText" text="3- Bajo">
      <formula>NOT(ISERROR(SEARCH("3- Bajo",N20)))</formula>
    </cfRule>
    <cfRule type="containsText" dxfId="2582" priority="628" operator="containsText" text="4- Bajo">
      <formula>NOT(ISERROR(SEARCH("4- Bajo",N20)))</formula>
    </cfRule>
    <cfRule type="containsText" dxfId="2581" priority="629" operator="containsText" text="1- Bajo">
      <formula>NOT(ISERROR(SEARCH("1- Bajo",N20)))</formula>
    </cfRule>
  </conditionalFormatting>
  <conditionalFormatting sqref="H20:H24">
    <cfRule type="containsText" dxfId="2580" priority="611" operator="containsText" text="Muy Alta">
      <formula>NOT(ISERROR(SEARCH("Muy Alta",H20)))</formula>
    </cfRule>
    <cfRule type="containsText" dxfId="2579" priority="612" operator="containsText" text="Alta">
      <formula>NOT(ISERROR(SEARCH("Alta",H20)))</formula>
    </cfRule>
    <cfRule type="containsText" dxfId="2578" priority="613" operator="containsText" text="Muy Alta">
      <formula>NOT(ISERROR(SEARCH("Muy Alta",H20)))</formula>
    </cfRule>
    <cfRule type="containsText" dxfId="2577" priority="618" operator="containsText" text="Muy Baja">
      <formula>NOT(ISERROR(SEARCH("Muy Baja",H20)))</formula>
    </cfRule>
    <cfRule type="containsText" dxfId="2576" priority="619" operator="containsText" text="Baja">
      <formula>NOT(ISERROR(SEARCH("Baja",H20)))</formula>
    </cfRule>
    <cfRule type="containsText" dxfId="2575" priority="620" operator="containsText" text="Media">
      <formula>NOT(ISERROR(SEARCH("Media",H20)))</formula>
    </cfRule>
    <cfRule type="containsText" dxfId="2574" priority="621" operator="containsText" text="Alta">
      <formula>NOT(ISERROR(SEARCH("Alta",H20)))</formula>
    </cfRule>
    <cfRule type="containsText" dxfId="2573" priority="623" operator="containsText" text="Muy Alta">
      <formula>NOT(ISERROR(SEARCH("Muy Alta",H20)))</formula>
    </cfRule>
  </conditionalFormatting>
  <conditionalFormatting sqref="I20:I24">
    <cfRule type="containsText" dxfId="2572" priority="614" operator="containsText" text="Catastrófico">
      <formula>NOT(ISERROR(SEARCH("Catastrófico",I20)))</formula>
    </cfRule>
    <cfRule type="containsText" dxfId="2571" priority="615" operator="containsText" text="Mayor">
      <formula>NOT(ISERROR(SEARCH("Mayor",I20)))</formula>
    </cfRule>
    <cfRule type="containsText" dxfId="2570" priority="616" operator="containsText" text="Menor">
      <formula>NOT(ISERROR(SEARCH("Menor",I20)))</formula>
    </cfRule>
    <cfRule type="containsText" dxfId="2569" priority="617" operator="containsText" text="Leve">
      <formula>NOT(ISERROR(SEARCH("Leve",I20)))</formula>
    </cfRule>
    <cfRule type="containsText" dxfId="2568" priority="622" operator="containsText" text="Moderado">
      <formula>NOT(ISERROR(SEARCH("Moderado",I20)))</formula>
    </cfRule>
  </conditionalFormatting>
  <conditionalFormatting sqref="K20:K24">
    <cfRule type="containsText" dxfId="2567" priority="609" operator="containsText" text="Media">
      <formula>NOT(ISERROR(SEARCH("Media",K20)))</formula>
    </cfRule>
  </conditionalFormatting>
  <conditionalFormatting sqref="L20:L24">
    <cfRule type="containsText" dxfId="2566" priority="608" operator="containsText" text="Moderado">
      <formula>NOT(ISERROR(SEARCH("Moderado",L20)))</formula>
    </cfRule>
  </conditionalFormatting>
  <conditionalFormatting sqref="J20:J24">
    <cfRule type="containsText" dxfId="2565" priority="607" operator="containsText" text="Moderado">
      <formula>NOT(ISERROR(SEARCH("Moderado",J20)))</formula>
    </cfRule>
  </conditionalFormatting>
  <conditionalFormatting sqref="J20:J24">
    <cfRule type="containsText" dxfId="2564" priority="605" operator="containsText" text="Bajo">
      <formula>NOT(ISERROR(SEARCH("Bajo",J20)))</formula>
    </cfRule>
    <cfRule type="containsText" dxfId="2563" priority="606" operator="containsText" text="Extremo">
      <formula>NOT(ISERROR(SEARCH("Extremo",J20)))</formula>
    </cfRule>
  </conditionalFormatting>
  <conditionalFormatting sqref="K20:K24">
    <cfRule type="containsText" dxfId="2562" priority="603" operator="containsText" text="Baja">
      <formula>NOT(ISERROR(SEARCH("Baja",K20)))</formula>
    </cfRule>
    <cfRule type="containsText" dxfId="2561" priority="604" operator="containsText" text="Muy Baja">
      <formula>NOT(ISERROR(SEARCH("Muy Baja",K20)))</formula>
    </cfRule>
  </conditionalFormatting>
  <conditionalFormatting sqref="K20:K24">
    <cfRule type="containsText" dxfId="2560" priority="601" operator="containsText" text="Muy Alta">
      <formula>NOT(ISERROR(SEARCH("Muy Alta",K20)))</formula>
    </cfRule>
    <cfRule type="containsText" dxfId="2559" priority="602" operator="containsText" text="Alta">
      <formula>NOT(ISERROR(SEARCH("Alta",K20)))</formula>
    </cfRule>
  </conditionalFormatting>
  <conditionalFormatting sqref="L20:L24">
    <cfRule type="containsText" dxfId="2558" priority="597" operator="containsText" text="Catastrófico">
      <formula>NOT(ISERROR(SEARCH("Catastrófico",L20)))</formula>
    </cfRule>
    <cfRule type="containsText" dxfId="2557" priority="598" operator="containsText" text="Mayor">
      <formula>NOT(ISERROR(SEARCH("Mayor",L20)))</formula>
    </cfRule>
    <cfRule type="containsText" dxfId="2556" priority="599" operator="containsText" text="Menor">
      <formula>NOT(ISERROR(SEARCH("Menor",L20)))</formula>
    </cfRule>
    <cfRule type="containsText" dxfId="2555" priority="600" operator="containsText" text="Leve">
      <formula>NOT(ISERROR(SEARCH("Leve",L20)))</formula>
    </cfRule>
  </conditionalFormatting>
  <conditionalFormatting sqref="K30:L30">
    <cfRule type="containsText" dxfId="2554" priority="524" operator="containsText" text="3- Moderado">
      <formula>NOT(ISERROR(SEARCH("3- Moderado",K30)))</formula>
    </cfRule>
    <cfRule type="containsText" dxfId="2553" priority="525" operator="containsText" text="6- Moderado">
      <formula>NOT(ISERROR(SEARCH("6- Moderado",K30)))</formula>
    </cfRule>
    <cfRule type="containsText" dxfId="2552" priority="526" operator="containsText" text="4- Moderado">
      <formula>NOT(ISERROR(SEARCH("4- Moderado",K30)))</formula>
    </cfRule>
    <cfRule type="containsText" dxfId="2551" priority="527" operator="containsText" text="3- Bajo">
      <formula>NOT(ISERROR(SEARCH("3- Bajo",K30)))</formula>
    </cfRule>
    <cfRule type="containsText" dxfId="2550" priority="528" operator="containsText" text="4- Bajo">
      <formula>NOT(ISERROR(SEARCH("4- Bajo",K30)))</formula>
    </cfRule>
    <cfRule type="containsText" dxfId="2549" priority="529" operator="containsText" text="1- Bajo">
      <formula>NOT(ISERROR(SEARCH("1- Bajo",K30)))</formula>
    </cfRule>
  </conditionalFormatting>
  <conditionalFormatting sqref="H30:I30">
    <cfRule type="containsText" dxfId="2548" priority="518" operator="containsText" text="3- Moderado">
      <formula>NOT(ISERROR(SEARCH("3- Moderado",H30)))</formula>
    </cfRule>
    <cfRule type="containsText" dxfId="2547" priority="519" operator="containsText" text="6- Moderado">
      <formula>NOT(ISERROR(SEARCH("6- Moderado",H30)))</formula>
    </cfRule>
    <cfRule type="containsText" dxfId="2546" priority="520" operator="containsText" text="4- Moderado">
      <formula>NOT(ISERROR(SEARCH("4- Moderado",H30)))</formula>
    </cfRule>
    <cfRule type="containsText" dxfId="2545" priority="521" operator="containsText" text="3- Bajo">
      <formula>NOT(ISERROR(SEARCH("3- Bajo",H30)))</formula>
    </cfRule>
    <cfRule type="containsText" dxfId="2544" priority="522" operator="containsText" text="4- Bajo">
      <formula>NOT(ISERROR(SEARCH("4- Bajo",H30)))</formula>
    </cfRule>
    <cfRule type="containsText" dxfId="2543" priority="523" operator="containsText" text="1- Bajo">
      <formula>NOT(ISERROR(SEARCH("1- Bajo",H30)))</formula>
    </cfRule>
  </conditionalFormatting>
  <conditionalFormatting sqref="A30 C30:E30">
    <cfRule type="containsText" dxfId="2542" priority="512" operator="containsText" text="3- Moderado">
      <formula>NOT(ISERROR(SEARCH("3- Moderado",A30)))</formula>
    </cfRule>
    <cfRule type="containsText" dxfId="2541" priority="513" operator="containsText" text="6- Moderado">
      <formula>NOT(ISERROR(SEARCH("6- Moderado",A30)))</formula>
    </cfRule>
    <cfRule type="containsText" dxfId="2540" priority="514" operator="containsText" text="4- Moderado">
      <formula>NOT(ISERROR(SEARCH("4- Moderado",A30)))</formula>
    </cfRule>
    <cfRule type="containsText" dxfId="2539" priority="515" operator="containsText" text="3- Bajo">
      <formula>NOT(ISERROR(SEARCH("3- Bajo",A30)))</formula>
    </cfRule>
    <cfRule type="containsText" dxfId="2538" priority="516" operator="containsText" text="4- Bajo">
      <formula>NOT(ISERROR(SEARCH("4- Bajo",A30)))</formula>
    </cfRule>
    <cfRule type="containsText" dxfId="2537" priority="517" operator="containsText" text="1- Bajo">
      <formula>NOT(ISERROR(SEARCH("1- Bajo",A30)))</formula>
    </cfRule>
  </conditionalFormatting>
  <conditionalFormatting sqref="F30:G30">
    <cfRule type="containsText" dxfId="2536" priority="506" operator="containsText" text="3- Moderado">
      <formula>NOT(ISERROR(SEARCH("3- Moderado",F30)))</formula>
    </cfRule>
    <cfRule type="containsText" dxfId="2535" priority="507" operator="containsText" text="6- Moderado">
      <formula>NOT(ISERROR(SEARCH("6- Moderado",F30)))</formula>
    </cfRule>
    <cfRule type="containsText" dxfId="2534" priority="508" operator="containsText" text="4- Moderado">
      <formula>NOT(ISERROR(SEARCH("4- Moderado",F30)))</formula>
    </cfRule>
    <cfRule type="containsText" dxfId="2533" priority="509" operator="containsText" text="3- Bajo">
      <formula>NOT(ISERROR(SEARCH("3- Bajo",F30)))</formula>
    </cfRule>
    <cfRule type="containsText" dxfId="2532" priority="510" operator="containsText" text="4- Bajo">
      <formula>NOT(ISERROR(SEARCH("4- Bajo",F30)))</formula>
    </cfRule>
    <cfRule type="containsText" dxfId="2531" priority="511" operator="containsText" text="1- Bajo">
      <formula>NOT(ISERROR(SEARCH("1- Bajo",F30)))</formula>
    </cfRule>
  </conditionalFormatting>
  <conditionalFormatting sqref="J30:J34">
    <cfRule type="containsText" dxfId="2530" priority="501" operator="containsText" text="Bajo">
      <formula>NOT(ISERROR(SEARCH("Bajo",J30)))</formula>
    </cfRule>
    <cfRule type="containsText" dxfId="2529" priority="502" operator="containsText" text="Moderado">
      <formula>NOT(ISERROR(SEARCH("Moderado",J30)))</formula>
    </cfRule>
    <cfRule type="containsText" dxfId="2528" priority="503" operator="containsText" text="Alto">
      <formula>NOT(ISERROR(SEARCH("Alto",J30)))</formula>
    </cfRule>
    <cfRule type="containsText" dxfId="2527" priority="504" operator="containsText" text="Extremo">
      <formula>NOT(ISERROR(SEARCH("Extremo",J30)))</formula>
    </cfRule>
    <cfRule type="colorScale" priority="505">
      <colorScale>
        <cfvo type="min"/>
        <cfvo type="max"/>
        <color rgb="FFFF7128"/>
        <color rgb="FFFFEF9C"/>
      </colorScale>
    </cfRule>
  </conditionalFormatting>
  <conditionalFormatting sqref="M30:M34">
    <cfRule type="containsText" dxfId="2526" priority="476" operator="containsText" text="Moderado">
      <formula>NOT(ISERROR(SEARCH("Moderado",M30)))</formula>
    </cfRule>
    <cfRule type="containsText" dxfId="2525" priority="496" operator="containsText" text="Bajo">
      <formula>NOT(ISERROR(SEARCH("Bajo",M30)))</formula>
    </cfRule>
    <cfRule type="containsText" dxfId="2524" priority="497" operator="containsText" text="Moderado">
      <formula>NOT(ISERROR(SEARCH("Moderado",M30)))</formula>
    </cfRule>
    <cfRule type="containsText" dxfId="2523" priority="498" operator="containsText" text="Alto">
      <formula>NOT(ISERROR(SEARCH("Alto",M30)))</formula>
    </cfRule>
    <cfRule type="containsText" dxfId="2522" priority="499" operator="containsText" text="Extremo">
      <formula>NOT(ISERROR(SEARCH("Extremo",M30)))</formula>
    </cfRule>
    <cfRule type="colorScale" priority="500">
      <colorScale>
        <cfvo type="min"/>
        <cfvo type="max"/>
        <color rgb="FFFF7128"/>
        <color rgb="FFFFEF9C"/>
      </colorScale>
    </cfRule>
  </conditionalFormatting>
  <conditionalFormatting sqref="N30">
    <cfRule type="containsText" dxfId="2521" priority="490" operator="containsText" text="3- Moderado">
      <formula>NOT(ISERROR(SEARCH("3- Moderado",N30)))</formula>
    </cfRule>
    <cfRule type="containsText" dxfId="2520" priority="491" operator="containsText" text="6- Moderado">
      <formula>NOT(ISERROR(SEARCH("6- Moderado",N30)))</formula>
    </cfRule>
    <cfRule type="containsText" dxfId="2519" priority="492" operator="containsText" text="4- Moderado">
      <formula>NOT(ISERROR(SEARCH("4- Moderado",N30)))</formula>
    </cfRule>
    <cfRule type="containsText" dxfId="2518" priority="493" operator="containsText" text="3- Bajo">
      <formula>NOT(ISERROR(SEARCH("3- Bajo",N30)))</formula>
    </cfRule>
    <cfRule type="containsText" dxfId="2517" priority="494" operator="containsText" text="4- Bajo">
      <formula>NOT(ISERROR(SEARCH("4- Bajo",N30)))</formula>
    </cfRule>
    <cfRule type="containsText" dxfId="2516" priority="495" operator="containsText" text="1- Bajo">
      <formula>NOT(ISERROR(SEARCH("1- Bajo",N30)))</formula>
    </cfRule>
  </conditionalFormatting>
  <conditionalFormatting sqref="H30:H34">
    <cfRule type="containsText" dxfId="2515" priority="477" operator="containsText" text="Muy Alta">
      <formula>NOT(ISERROR(SEARCH("Muy Alta",H30)))</formula>
    </cfRule>
    <cfRule type="containsText" dxfId="2514" priority="478" operator="containsText" text="Alta">
      <formula>NOT(ISERROR(SEARCH("Alta",H30)))</formula>
    </cfRule>
    <cfRule type="containsText" dxfId="2513" priority="479" operator="containsText" text="Muy Alta">
      <formula>NOT(ISERROR(SEARCH("Muy Alta",H30)))</formula>
    </cfRule>
    <cfRule type="containsText" dxfId="2512" priority="484" operator="containsText" text="Muy Baja">
      <formula>NOT(ISERROR(SEARCH("Muy Baja",H30)))</formula>
    </cfRule>
    <cfRule type="containsText" dxfId="2511" priority="485" operator="containsText" text="Baja">
      <formula>NOT(ISERROR(SEARCH("Baja",H30)))</formula>
    </cfRule>
    <cfRule type="containsText" dxfId="2510" priority="486" operator="containsText" text="Media">
      <formula>NOT(ISERROR(SEARCH("Media",H30)))</formula>
    </cfRule>
    <cfRule type="containsText" dxfId="2509" priority="487" operator="containsText" text="Alta">
      <formula>NOT(ISERROR(SEARCH("Alta",H30)))</formula>
    </cfRule>
    <cfRule type="containsText" dxfId="2508" priority="489" operator="containsText" text="Muy Alta">
      <formula>NOT(ISERROR(SEARCH("Muy Alta",H30)))</formula>
    </cfRule>
  </conditionalFormatting>
  <conditionalFormatting sqref="I30:I34">
    <cfRule type="containsText" dxfId="2507" priority="480" operator="containsText" text="Catastrófico">
      <formula>NOT(ISERROR(SEARCH("Catastrófico",I30)))</formula>
    </cfRule>
    <cfRule type="containsText" dxfId="2506" priority="481" operator="containsText" text="Mayor">
      <formula>NOT(ISERROR(SEARCH("Mayor",I30)))</formula>
    </cfRule>
    <cfRule type="containsText" dxfId="2505" priority="482" operator="containsText" text="Menor">
      <formula>NOT(ISERROR(SEARCH("Menor",I30)))</formula>
    </cfRule>
    <cfRule type="containsText" dxfId="2504" priority="483" operator="containsText" text="Leve">
      <formula>NOT(ISERROR(SEARCH("Leve",I30)))</formula>
    </cfRule>
    <cfRule type="containsText" dxfId="2503" priority="488" operator="containsText" text="Moderado">
      <formula>NOT(ISERROR(SEARCH("Moderado",I30)))</formula>
    </cfRule>
  </conditionalFormatting>
  <conditionalFormatting sqref="K30:K34">
    <cfRule type="containsText" dxfId="2502" priority="475" operator="containsText" text="Media">
      <formula>NOT(ISERROR(SEARCH("Media",K30)))</formula>
    </cfRule>
  </conditionalFormatting>
  <conditionalFormatting sqref="L30:L34">
    <cfRule type="containsText" dxfId="2501" priority="474" operator="containsText" text="Moderado">
      <formula>NOT(ISERROR(SEARCH("Moderado",L30)))</formula>
    </cfRule>
  </conditionalFormatting>
  <conditionalFormatting sqref="J30:J34">
    <cfRule type="containsText" dxfId="2500" priority="473" operator="containsText" text="Moderado">
      <formula>NOT(ISERROR(SEARCH("Moderado",J30)))</formula>
    </cfRule>
  </conditionalFormatting>
  <conditionalFormatting sqref="J30:J34">
    <cfRule type="containsText" dxfId="2499" priority="471" operator="containsText" text="Bajo">
      <formula>NOT(ISERROR(SEARCH("Bajo",J30)))</formula>
    </cfRule>
    <cfRule type="containsText" dxfId="2498" priority="472" operator="containsText" text="Extremo">
      <formula>NOT(ISERROR(SEARCH("Extremo",J30)))</formula>
    </cfRule>
  </conditionalFormatting>
  <conditionalFormatting sqref="K30:K34">
    <cfRule type="containsText" dxfId="2497" priority="469" operator="containsText" text="Baja">
      <formula>NOT(ISERROR(SEARCH("Baja",K30)))</formula>
    </cfRule>
    <cfRule type="containsText" dxfId="2496" priority="470" operator="containsText" text="Muy Baja">
      <formula>NOT(ISERROR(SEARCH("Muy Baja",K30)))</formula>
    </cfRule>
  </conditionalFormatting>
  <conditionalFormatting sqref="K30:K34">
    <cfRule type="containsText" dxfId="2495" priority="467" operator="containsText" text="Muy Alta">
      <formula>NOT(ISERROR(SEARCH("Muy Alta",K30)))</formula>
    </cfRule>
    <cfRule type="containsText" dxfId="2494" priority="468" operator="containsText" text="Alta">
      <formula>NOT(ISERROR(SEARCH("Alta",K30)))</formula>
    </cfRule>
  </conditionalFormatting>
  <conditionalFormatting sqref="L30:L34">
    <cfRule type="containsText" dxfId="2493" priority="463" operator="containsText" text="Catastrófico">
      <formula>NOT(ISERROR(SEARCH("Catastrófico",L30)))</formula>
    </cfRule>
    <cfRule type="containsText" dxfId="2492" priority="464" operator="containsText" text="Mayor">
      <formula>NOT(ISERROR(SEARCH("Mayor",L30)))</formula>
    </cfRule>
    <cfRule type="containsText" dxfId="2491" priority="465" operator="containsText" text="Menor">
      <formula>NOT(ISERROR(SEARCH("Menor",L30)))</formula>
    </cfRule>
    <cfRule type="containsText" dxfId="2490" priority="466" operator="containsText" text="Leve">
      <formula>NOT(ISERROR(SEARCH("Leve",L30)))</formula>
    </cfRule>
  </conditionalFormatting>
  <conditionalFormatting sqref="K35:L35">
    <cfRule type="containsText" dxfId="2489" priority="457" operator="containsText" text="3- Moderado">
      <formula>NOT(ISERROR(SEARCH("3- Moderado",K35)))</formula>
    </cfRule>
    <cfRule type="containsText" dxfId="2488" priority="458" operator="containsText" text="6- Moderado">
      <formula>NOT(ISERROR(SEARCH("6- Moderado",K35)))</formula>
    </cfRule>
    <cfRule type="containsText" dxfId="2487" priority="459" operator="containsText" text="4- Moderado">
      <formula>NOT(ISERROR(SEARCH("4- Moderado",K35)))</formula>
    </cfRule>
    <cfRule type="containsText" dxfId="2486" priority="460" operator="containsText" text="3- Bajo">
      <formula>NOT(ISERROR(SEARCH("3- Bajo",K35)))</formula>
    </cfRule>
    <cfRule type="containsText" dxfId="2485" priority="461" operator="containsText" text="4- Bajo">
      <formula>NOT(ISERROR(SEARCH("4- Bajo",K35)))</formula>
    </cfRule>
    <cfRule type="containsText" dxfId="2484" priority="462" operator="containsText" text="1- Bajo">
      <formula>NOT(ISERROR(SEARCH("1- Bajo",K35)))</formula>
    </cfRule>
  </conditionalFormatting>
  <conditionalFormatting sqref="H35:I35">
    <cfRule type="containsText" dxfId="2483" priority="451" operator="containsText" text="3- Moderado">
      <formula>NOT(ISERROR(SEARCH("3- Moderado",H35)))</formula>
    </cfRule>
    <cfRule type="containsText" dxfId="2482" priority="452" operator="containsText" text="6- Moderado">
      <formula>NOT(ISERROR(SEARCH("6- Moderado",H35)))</formula>
    </cfRule>
    <cfRule type="containsText" dxfId="2481" priority="453" operator="containsText" text="4- Moderado">
      <formula>NOT(ISERROR(SEARCH("4- Moderado",H35)))</formula>
    </cfRule>
    <cfRule type="containsText" dxfId="2480" priority="454" operator="containsText" text="3- Bajo">
      <formula>NOT(ISERROR(SEARCH("3- Bajo",H35)))</formula>
    </cfRule>
    <cfRule type="containsText" dxfId="2479" priority="455" operator="containsText" text="4- Bajo">
      <formula>NOT(ISERROR(SEARCH("4- Bajo",H35)))</formula>
    </cfRule>
    <cfRule type="containsText" dxfId="2478" priority="456" operator="containsText" text="1- Bajo">
      <formula>NOT(ISERROR(SEARCH("1- Bajo",H35)))</formula>
    </cfRule>
  </conditionalFormatting>
  <conditionalFormatting sqref="A35 C35:E35">
    <cfRule type="containsText" dxfId="2477" priority="445" operator="containsText" text="3- Moderado">
      <formula>NOT(ISERROR(SEARCH("3- Moderado",A35)))</formula>
    </cfRule>
    <cfRule type="containsText" dxfId="2476" priority="446" operator="containsText" text="6- Moderado">
      <formula>NOT(ISERROR(SEARCH("6- Moderado",A35)))</formula>
    </cfRule>
    <cfRule type="containsText" dxfId="2475" priority="447" operator="containsText" text="4- Moderado">
      <formula>NOT(ISERROR(SEARCH("4- Moderado",A35)))</formula>
    </cfRule>
    <cfRule type="containsText" dxfId="2474" priority="448" operator="containsText" text="3- Bajo">
      <formula>NOT(ISERROR(SEARCH("3- Bajo",A35)))</formula>
    </cfRule>
    <cfRule type="containsText" dxfId="2473" priority="449" operator="containsText" text="4- Bajo">
      <formula>NOT(ISERROR(SEARCH("4- Bajo",A35)))</formula>
    </cfRule>
    <cfRule type="containsText" dxfId="2472" priority="450" operator="containsText" text="1- Bajo">
      <formula>NOT(ISERROR(SEARCH("1- Bajo",A35)))</formula>
    </cfRule>
  </conditionalFormatting>
  <conditionalFormatting sqref="F35:G35">
    <cfRule type="containsText" dxfId="2471" priority="439" operator="containsText" text="3- Moderado">
      <formula>NOT(ISERROR(SEARCH("3- Moderado",F35)))</formula>
    </cfRule>
    <cfRule type="containsText" dxfId="2470" priority="440" operator="containsText" text="6- Moderado">
      <formula>NOT(ISERROR(SEARCH("6- Moderado",F35)))</formula>
    </cfRule>
    <cfRule type="containsText" dxfId="2469" priority="441" operator="containsText" text="4- Moderado">
      <formula>NOT(ISERROR(SEARCH("4- Moderado",F35)))</formula>
    </cfRule>
    <cfRule type="containsText" dxfId="2468" priority="442" operator="containsText" text="3- Bajo">
      <formula>NOT(ISERROR(SEARCH("3- Bajo",F35)))</formula>
    </cfRule>
    <cfRule type="containsText" dxfId="2467" priority="443" operator="containsText" text="4- Bajo">
      <formula>NOT(ISERROR(SEARCH("4- Bajo",F35)))</formula>
    </cfRule>
    <cfRule type="containsText" dxfId="2466" priority="444" operator="containsText" text="1- Bajo">
      <formula>NOT(ISERROR(SEARCH("1- Bajo",F35)))</formula>
    </cfRule>
  </conditionalFormatting>
  <conditionalFormatting sqref="J35:J39">
    <cfRule type="containsText" dxfId="2465" priority="434" operator="containsText" text="Bajo">
      <formula>NOT(ISERROR(SEARCH("Bajo",J35)))</formula>
    </cfRule>
    <cfRule type="containsText" dxfId="2464" priority="435" operator="containsText" text="Moderado">
      <formula>NOT(ISERROR(SEARCH("Moderado",J35)))</formula>
    </cfRule>
    <cfRule type="containsText" dxfId="2463" priority="436" operator="containsText" text="Alto">
      <formula>NOT(ISERROR(SEARCH("Alto",J35)))</formula>
    </cfRule>
    <cfRule type="containsText" dxfId="2462" priority="437" operator="containsText" text="Extremo">
      <formula>NOT(ISERROR(SEARCH("Extremo",J35)))</formula>
    </cfRule>
    <cfRule type="colorScale" priority="438">
      <colorScale>
        <cfvo type="min"/>
        <cfvo type="max"/>
        <color rgb="FFFF7128"/>
        <color rgb="FFFFEF9C"/>
      </colorScale>
    </cfRule>
  </conditionalFormatting>
  <conditionalFormatting sqref="M35:M39">
    <cfRule type="containsText" dxfId="2461" priority="409" operator="containsText" text="Moderado">
      <formula>NOT(ISERROR(SEARCH("Moderado",M35)))</formula>
    </cfRule>
    <cfRule type="containsText" dxfId="2460" priority="429" operator="containsText" text="Bajo">
      <formula>NOT(ISERROR(SEARCH("Bajo",M35)))</formula>
    </cfRule>
    <cfRule type="containsText" dxfId="2459" priority="430" operator="containsText" text="Moderado">
      <formula>NOT(ISERROR(SEARCH("Moderado",M35)))</formula>
    </cfRule>
    <cfRule type="containsText" dxfId="2458" priority="431" operator="containsText" text="Alto">
      <formula>NOT(ISERROR(SEARCH("Alto",M35)))</formula>
    </cfRule>
    <cfRule type="containsText" dxfId="2457" priority="432" operator="containsText" text="Extremo">
      <formula>NOT(ISERROR(SEARCH("Extremo",M35)))</formula>
    </cfRule>
    <cfRule type="colorScale" priority="433">
      <colorScale>
        <cfvo type="min"/>
        <cfvo type="max"/>
        <color rgb="FFFF7128"/>
        <color rgb="FFFFEF9C"/>
      </colorScale>
    </cfRule>
  </conditionalFormatting>
  <conditionalFormatting sqref="N35">
    <cfRule type="containsText" dxfId="2456" priority="423" operator="containsText" text="3- Moderado">
      <formula>NOT(ISERROR(SEARCH("3- Moderado",N35)))</formula>
    </cfRule>
    <cfRule type="containsText" dxfId="2455" priority="424" operator="containsText" text="6- Moderado">
      <formula>NOT(ISERROR(SEARCH("6- Moderado",N35)))</formula>
    </cfRule>
    <cfRule type="containsText" dxfId="2454" priority="425" operator="containsText" text="4- Moderado">
      <formula>NOT(ISERROR(SEARCH("4- Moderado",N35)))</formula>
    </cfRule>
    <cfRule type="containsText" dxfId="2453" priority="426" operator="containsText" text="3- Bajo">
      <formula>NOT(ISERROR(SEARCH("3- Bajo",N35)))</formula>
    </cfRule>
    <cfRule type="containsText" dxfId="2452" priority="427" operator="containsText" text="4- Bajo">
      <formula>NOT(ISERROR(SEARCH("4- Bajo",N35)))</formula>
    </cfRule>
    <cfRule type="containsText" dxfId="2451" priority="428" operator="containsText" text="1- Bajo">
      <formula>NOT(ISERROR(SEARCH("1- Bajo",N35)))</formula>
    </cfRule>
  </conditionalFormatting>
  <conditionalFormatting sqref="H35:H39">
    <cfRule type="containsText" dxfId="2450" priority="410" operator="containsText" text="Muy Alta">
      <formula>NOT(ISERROR(SEARCH("Muy Alta",H35)))</formula>
    </cfRule>
    <cfRule type="containsText" dxfId="2449" priority="411" operator="containsText" text="Alta">
      <formula>NOT(ISERROR(SEARCH("Alta",H35)))</formula>
    </cfRule>
    <cfRule type="containsText" dxfId="2448" priority="412" operator="containsText" text="Muy Alta">
      <formula>NOT(ISERROR(SEARCH("Muy Alta",H35)))</formula>
    </cfRule>
    <cfRule type="containsText" dxfId="2447" priority="417" operator="containsText" text="Muy Baja">
      <formula>NOT(ISERROR(SEARCH("Muy Baja",H35)))</formula>
    </cfRule>
    <cfRule type="containsText" dxfId="2446" priority="418" operator="containsText" text="Baja">
      <formula>NOT(ISERROR(SEARCH("Baja",H35)))</formula>
    </cfRule>
    <cfRule type="containsText" dxfId="2445" priority="419" operator="containsText" text="Media">
      <formula>NOT(ISERROR(SEARCH("Media",H35)))</formula>
    </cfRule>
    <cfRule type="containsText" dxfId="2444" priority="420" operator="containsText" text="Alta">
      <formula>NOT(ISERROR(SEARCH("Alta",H35)))</formula>
    </cfRule>
    <cfRule type="containsText" dxfId="2443" priority="422" operator="containsText" text="Muy Alta">
      <formula>NOT(ISERROR(SEARCH("Muy Alta",H35)))</formula>
    </cfRule>
  </conditionalFormatting>
  <conditionalFormatting sqref="I35:I39">
    <cfRule type="containsText" dxfId="2442" priority="413" operator="containsText" text="Catastrófico">
      <formula>NOT(ISERROR(SEARCH("Catastrófico",I35)))</formula>
    </cfRule>
    <cfRule type="containsText" dxfId="2441" priority="414" operator="containsText" text="Mayor">
      <formula>NOT(ISERROR(SEARCH("Mayor",I35)))</formula>
    </cfRule>
    <cfRule type="containsText" dxfId="2440" priority="415" operator="containsText" text="Menor">
      <formula>NOT(ISERROR(SEARCH("Menor",I35)))</formula>
    </cfRule>
    <cfRule type="containsText" dxfId="2439" priority="416" operator="containsText" text="Leve">
      <formula>NOT(ISERROR(SEARCH("Leve",I35)))</formula>
    </cfRule>
    <cfRule type="containsText" dxfId="2438" priority="421" operator="containsText" text="Moderado">
      <formula>NOT(ISERROR(SEARCH("Moderado",I35)))</formula>
    </cfRule>
  </conditionalFormatting>
  <conditionalFormatting sqref="K35:K39">
    <cfRule type="containsText" dxfId="2437" priority="408" operator="containsText" text="Media">
      <formula>NOT(ISERROR(SEARCH("Media",K35)))</formula>
    </cfRule>
  </conditionalFormatting>
  <conditionalFormatting sqref="L35:L39">
    <cfRule type="containsText" dxfId="2436" priority="407" operator="containsText" text="Moderado">
      <formula>NOT(ISERROR(SEARCH("Moderado",L35)))</formula>
    </cfRule>
  </conditionalFormatting>
  <conditionalFormatting sqref="J35:J39">
    <cfRule type="containsText" dxfId="2435" priority="406" operator="containsText" text="Moderado">
      <formula>NOT(ISERROR(SEARCH("Moderado",J35)))</formula>
    </cfRule>
  </conditionalFormatting>
  <conditionalFormatting sqref="J35:J39">
    <cfRule type="containsText" dxfId="2434" priority="404" operator="containsText" text="Bajo">
      <formula>NOT(ISERROR(SEARCH("Bajo",J35)))</formula>
    </cfRule>
    <cfRule type="containsText" dxfId="2433" priority="405" operator="containsText" text="Extremo">
      <formula>NOT(ISERROR(SEARCH("Extremo",J35)))</formula>
    </cfRule>
  </conditionalFormatting>
  <conditionalFormatting sqref="K35:K39">
    <cfRule type="containsText" dxfId="2432" priority="402" operator="containsText" text="Baja">
      <formula>NOT(ISERROR(SEARCH("Baja",K35)))</formula>
    </cfRule>
    <cfRule type="containsText" dxfId="2431" priority="403" operator="containsText" text="Muy Baja">
      <formula>NOT(ISERROR(SEARCH("Muy Baja",K35)))</formula>
    </cfRule>
  </conditionalFormatting>
  <conditionalFormatting sqref="K35:K39">
    <cfRule type="containsText" dxfId="2430" priority="400" operator="containsText" text="Muy Alta">
      <formula>NOT(ISERROR(SEARCH("Muy Alta",K35)))</formula>
    </cfRule>
    <cfRule type="containsText" dxfId="2429" priority="401" operator="containsText" text="Alta">
      <formula>NOT(ISERROR(SEARCH("Alta",K35)))</formula>
    </cfRule>
  </conditionalFormatting>
  <conditionalFormatting sqref="L35:L39">
    <cfRule type="containsText" dxfId="2428" priority="396" operator="containsText" text="Catastrófico">
      <formula>NOT(ISERROR(SEARCH("Catastrófico",L35)))</formula>
    </cfRule>
    <cfRule type="containsText" dxfId="2427" priority="397" operator="containsText" text="Mayor">
      <formula>NOT(ISERROR(SEARCH("Mayor",L35)))</formula>
    </cfRule>
    <cfRule type="containsText" dxfId="2426" priority="398" operator="containsText" text="Menor">
      <formula>NOT(ISERROR(SEARCH("Menor",L35)))</formula>
    </cfRule>
    <cfRule type="containsText" dxfId="2425" priority="399" operator="containsText" text="Leve">
      <formula>NOT(ISERROR(SEARCH("Leve",L35)))</formula>
    </cfRule>
  </conditionalFormatting>
  <conditionalFormatting sqref="K40:L40">
    <cfRule type="containsText" dxfId="2424" priority="390" operator="containsText" text="3- Moderado">
      <formula>NOT(ISERROR(SEARCH("3- Moderado",K40)))</formula>
    </cfRule>
    <cfRule type="containsText" dxfId="2423" priority="391" operator="containsText" text="6- Moderado">
      <formula>NOT(ISERROR(SEARCH("6- Moderado",K40)))</formula>
    </cfRule>
    <cfRule type="containsText" dxfId="2422" priority="392" operator="containsText" text="4- Moderado">
      <formula>NOT(ISERROR(SEARCH("4- Moderado",K40)))</formula>
    </cfRule>
    <cfRule type="containsText" dxfId="2421" priority="393" operator="containsText" text="3- Bajo">
      <formula>NOT(ISERROR(SEARCH("3- Bajo",K40)))</formula>
    </cfRule>
    <cfRule type="containsText" dxfId="2420" priority="394" operator="containsText" text="4- Bajo">
      <formula>NOT(ISERROR(SEARCH("4- Bajo",K40)))</formula>
    </cfRule>
    <cfRule type="containsText" dxfId="2419" priority="395" operator="containsText" text="1- Bajo">
      <formula>NOT(ISERROR(SEARCH("1- Bajo",K40)))</formula>
    </cfRule>
  </conditionalFormatting>
  <conditionalFormatting sqref="H40:I40">
    <cfRule type="containsText" dxfId="2418" priority="384" operator="containsText" text="3- Moderado">
      <formula>NOT(ISERROR(SEARCH("3- Moderado",H40)))</formula>
    </cfRule>
    <cfRule type="containsText" dxfId="2417" priority="385" operator="containsText" text="6- Moderado">
      <formula>NOT(ISERROR(SEARCH("6- Moderado",H40)))</formula>
    </cfRule>
    <cfRule type="containsText" dxfId="2416" priority="386" operator="containsText" text="4- Moderado">
      <formula>NOT(ISERROR(SEARCH("4- Moderado",H40)))</formula>
    </cfRule>
    <cfRule type="containsText" dxfId="2415" priority="387" operator="containsText" text="3- Bajo">
      <formula>NOT(ISERROR(SEARCH("3- Bajo",H40)))</formula>
    </cfRule>
    <cfRule type="containsText" dxfId="2414" priority="388" operator="containsText" text="4- Bajo">
      <formula>NOT(ISERROR(SEARCH("4- Bajo",H40)))</formula>
    </cfRule>
    <cfRule type="containsText" dxfId="2413" priority="389" operator="containsText" text="1- Bajo">
      <formula>NOT(ISERROR(SEARCH("1- Bajo",H40)))</formula>
    </cfRule>
  </conditionalFormatting>
  <conditionalFormatting sqref="A40 C40:E40">
    <cfRule type="containsText" dxfId="2412" priority="378" operator="containsText" text="3- Moderado">
      <formula>NOT(ISERROR(SEARCH("3- Moderado",A40)))</formula>
    </cfRule>
    <cfRule type="containsText" dxfId="2411" priority="379" operator="containsText" text="6- Moderado">
      <formula>NOT(ISERROR(SEARCH("6- Moderado",A40)))</formula>
    </cfRule>
    <cfRule type="containsText" dxfId="2410" priority="380" operator="containsText" text="4- Moderado">
      <formula>NOT(ISERROR(SEARCH("4- Moderado",A40)))</formula>
    </cfRule>
    <cfRule type="containsText" dxfId="2409" priority="381" operator="containsText" text="3- Bajo">
      <formula>NOT(ISERROR(SEARCH("3- Bajo",A40)))</formula>
    </cfRule>
    <cfRule type="containsText" dxfId="2408" priority="382" operator="containsText" text="4- Bajo">
      <formula>NOT(ISERROR(SEARCH("4- Bajo",A40)))</formula>
    </cfRule>
    <cfRule type="containsText" dxfId="2407" priority="383" operator="containsText" text="1- Bajo">
      <formula>NOT(ISERROR(SEARCH("1- Bajo",A40)))</formula>
    </cfRule>
  </conditionalFormatting>
  <conditionalFormatting sqref="F40:G40">
    <cfRule type="containsText" dxfId="2406" priority="372" operator="containsText" text="3- Moderado">
      <formula>NOT(ISERROR(SEARCH("3- Moderado",F40)))</formula>
    </cfRule>
    <cfRule type="containsText" dxfId="2405" priority="373" operator="containsText" text="6- Moderado">
      <formula>NOT(ISERROR(SEARCH("6- Moderado",F40)))</formula>
    </cfRule>
    <cfRule type="containsText" dxfId="2404" priority="374" operator="containsText" text="4- Moderado">
      <formula>NOT(ISERROR(SEARCH("4- Moderado",F40)))</formula>
    </cfRule>
    <cfRule type="containsText" dxfId="2403" priority="375" operator="containsText" text="3- Bajo">
      <formula>NOT(ISERROR(SEARCH("3- Bajo",F40)))</formula>
    </cfRule>
    <cfRule type="containsText" dxfId="2402" priority="376" operator="containsText" text="4- Bajo">
      <formula>NOT(ISERROR(SEARCH("4- Bajo",F40)))</formula>
    </cfRule>
    <cfRule type="containsText" dxfId="2401" priority="377" operator="containsText" text="1- Bajo">
      <formula>NOT(ISERROR(SEARCH("1- Bajo",F40)))</formula>
    </cfRule>
  </conditionalFormatting>
  <conditionalFormatting sqref="J40:J44">
    <cfRule type="containsText" dxfId="2400" priority="367" operator="containsText" text="Bajo">
      <formula>NOT(ISERROR(SEARCH("Bajo",J40)))</formula>
    </cfRule>
    <cfRule type="containsText" dxfId="2399" priority="368" operator="containsText" text="Moderado">
      <formula>NOT(ISERROR(SEARCH("Moderado",J40)))</formula>
    </cfRule>
    <cfRule type="containsText" dxfId="2398" priority="369" operator="containsText" text="Alto">
      <formula>NOT(ISERROR(SEARCH("Alto",J40)))</formula>
    </cfRule>
    <cfRule type="containsText" dxfId="2397" priority="370" operator="containsText" text="Extremo">
      <formula>NOT(ISERROR(SEARCH("Extremo",J40)))</formula>
    </cfRule>
    <cfRule type="colorScale" priority="371">
      <colorScale>
        <cfvo type="min"/>
        <cfvo type="max"/>
        <color rgb="FFFF7128"/>
        <color rgb="FFFFEF9C"/>
      </colorScale>
    </cfRule>
  </conditionalFormatting>
  <conditionalFormatting sqref="M40:M44">
    <cfRule type="containsText" dxfId="2396" priority="342" operator="containsText" text="Moderado">
      <formula>NOT(ISERROR(SEARCH("Moderado",M40)))</formula>
    </cfRule>
    <cfRule type="containsText" dxfId="2395" priority="362" operator="containsText" text="Bajo">
      <formula>NOT(ISERROR(SEARCH("Bajo",M40)))</formula>
    </cfRule>
    <cfRule type="containsText" dxfId="2394" priority="363" operator="containsText" text="Moderado">
      <formula>NOT(ISERROR(SEARCH("Moderado",M40)))</formula>
    </cfRule>
    <cfRule type="containsText" dxfId="2393" priority="364" operator="containsText" text="Alto">
      <formula>NOT(ISERROR(SEARCH("Alto",M40)))</formula>
    </cfRule>
    <cfRule type="containsText" dxfId="2392" priority="365" operator="containsText" text="Extremo">
      <formula>NOT(ISERROR(SEARCH("Extremo",M40)))</formula>
    </cfRule>
    <cfRule type="colorScale" priority="366">
      <colorScale>
        <cfvo type="min"/>
        <cfvo type="max"/>
        <color rgb="FFFF7128"/>
        <color rgb="FFFFEF9C"/>
      </colorScale>
    </cfRule>
  </conditionalFormatting>
  <conditionalFormatting sqref="N40">
    <cfRule type="containsText" dxfId="2391" priority="356" operator="containsText" text="3- Moderado">
      <formula>NOT(ISERROR(SEARCH("3- Moderado",N40)))</formula>
    </cfRule>
    <cfRule type="containsText" dxfId="2390" priority="357" operator="containsText" text="6- Moderado">
      <formula>NOT(ISERROR(SEARCH("6- Moderado",N40)))</formula>
    </cfRule>
    <cfRule type="containsText" dxfId="2389" priority="358" operator="containsText" text="4- Moderado">
      <formula>NOT(ISERROR(SEARCH("4- Moderado",N40)))</formula>
    </cfRule>
    <cfRule type="containsText" dxfId="2388" priority="359" operator="containsText" text="3- Bajo">
      <formula>NOT(ISERROR(SEARCH("3- Bajo",N40)))</formula>
    </cfRule>
    <cfRule type="containsText" dxfId="2387" priority="360" operator="containsText" text="4- Bajo">
      <formula>NOT(ISERROR(SEARCH("4- Bajo",N40)))</formula>
    </cfRule>
    <cfRule type="containsText" dxfId="2386" priority="361" operator="containsText" text="1- Bajo">
      <formula>NOT(ISERROR(SEARCH("1- Bajo",N40)))</formula>
    </cfRule>
  </conditionalFormatting>
  <conditionalFormatting sqref="H40:H44">
    <cfRule type="containsText" dxfId="2385" priority="343" operator="containsText" text="Muy Alta">
      <formula>NOT(ISERROR(SEARCH("Muy Alta",H40)))</formula>
    </cfRule>
    <cfRule type="containsText" dxfId="2384" priority="344" operator="containsText" text="Alta">
      <formula>NOT(ISERROR(SEARCH("Alta",H40)))</formula>
    </cfRule>
    <cfRule type="containsText" dxfId="2383" priority="345" operator="containsText" text="Muy Alta">
      <formula>NOT(ISERROR(SEARCH("Muy Alta",H40)))</formula>
    </cfRule>
    <cfRule type="containsText" dxfId="2382" priority="350" operator="containsText" text="Muy Baja">
      <formula>NOT(ISERROR(SEARCH("Muy Baja",H40)))</formula>
    </cfRule>
    <cfRule type="containsText" dxfId="2381" priority="351" operator="containsText" text="Baja">
      <formula>NOT(ISERROR(SEARCH("Baja",H40)))</formula>
    </cfRule>
    <cfRule type="containsText" dxfId="2380" priority="352" operator="containsText" text="Media">
      <formula>NOT(ISERROR(SEARCH("Media",H40)))</formula>
    </cfRule>
    <cfRule type="containsText" dxfId="2379" priority="353" operator="containsText" text="Alta">
      <formula>NOT(ISERROR(SEARCH("Alta",H40)))</formula>
    </cfRule>
    <cfRule type="containsText" dxfId="2378" priority="355" operator="containsText" text="Muy Alta">
      <formula>NOT(ISERROR(SEARCH("Muy Alta",H40)))</formula>
    </cfRule>
  </conditionalFormatting>
  <conditionalFormatting sqref="I40:I44">
    <cfRule type="containsText" dxfId="2377" priority="346" operator="containsText" text="Catastrófico">
      <formula>NOT(ISERROR(SEARCH("Catastrófico",I40)))</formula>
    </cfRule>
    <cfRule type="containsText" dxfId="2376" priority="347" operator="containsText" text="Mayor">
      <formula>NOT(ISERROR(SEARCH("Mayor",I40)))</formula>
    </cfRule>
    <cfRule type="containsText" dxfId="2375" priority="348" operator="containsText" text="Menor">
      <formula>NOT(ISERROR(SEARCH("Menor",I40)))</formula>
    </cfRule>
    <cfRule type="containsText" dxfId="2374" priority="349" operator="containsText" text="Leve">
      <formula>NOT(ISERROR(SEARCH("Leve",I40)))</formula>
    </cfRule>
    <cfRule type="containsText" dxfId="2373" priority="354" operator="containsText" text="Moderado">
      <formula>NOT(ISERROR(SEARCH("Moderado",I40)))</formula>
    </cfRule>
  </conditionalFormatting>
  <conditionalFormatting sqref="K40:K44">
    <cfRule type="containsText" dxfId="2372" priority="341" operator="containsText" text="Media">
      <formula>NOT(ISERROR(SEARCH("Media",K40)))</formula>
    </cfRule>
  </conditionalFormatting>
  <conditionalFormatting sqref="L40:L44">
    <cfRule type="containsText" dxfId="2371" priority="340" operator="containsText" text="Moderado">
      <formula>NOT(ISERROR(SEARCH("Moderado",L40)))</formula>
    </cfRule>
  </conditionalFormatting>
  <conditionalFormatting sqref="J40:J44">
    <cfRule type="containsText" dxfId="2370" priority="339" operator="containsText" text="Moderado">
      <formula>NOT(ISERROR(SEARCH("Moderado",J40)))</formula>
    </cfRule>
  </conditionalFormatting>
  <conditionalFormatting sqref="J40:J44">
    <cfRule type="containsText" dxfId="2369" priority="337" operator="containsText" text="Bajo">
      <formula>NOT(ISERROR(SEARCH("Bajo",J40)))</formula>
    </cfRule>
    <cfRule type="containsText" dxfId="2368" priority="338" operator="containsText" text="Extremo">
      <formula>NOT(ISERROR(SEARCH("Extremo",J40)))</formula>
    </cfRule>
  </conditionalFormatting>
  <conditionalFormatting sqref="K40:K44">
    <cfRule type="containsText" dxfId="2367" priority="335" operator="containsText" text="Baja">
      <formula>NOT(ISERROR(SEARCH("Baja",K40)))</formula>
    </cfRule>
    <cfRule type="containsText" dxfId="2366" priority="336" operator="containsText" text="Muy Baja">
      <formula>NOT(ISERROR(SEARCH("Muy Baja",K40)))</formula>
    </cfRule>
  </conditionalFormatting>
  <conditionalFormatting sqref="K40:K44">
    <cfRule type="containsText" dxfId="2365" priority="333" operator="containsText" text="Muy Alta">
      <formula>NOT(ISERROR(SEARCH("Muy Alta",K40)))</formula>
    </cfRule>
    <cfRule type="containsText" dxfId="2364" priority="334" operator="containsText" text="Alta">
      <formula>NOT(ISERROR(SEARCH("Alta",K40)))</formula>
    </cfRule>
  </conditionalFormatting>
  <conditionalFormatting sqref="L40:L44">
    <cfRule type="containsText" dxfId="2363" priority="329" operator="containsText" text="Catastrófico">
      <formula>NOT(ISERROR(SEARCH("Catastrófico",L40)))</formula>
    </cfRule>
    <cfRule type="containsText" dxfId="2362" priority="330" operator="containsText" text="Mayor">
      <formula>NOT(ISERROR(SEARCH("Mayor",L40)))</formula>
    </cfRule>
    <cfRule type="containsText" dxfId="2361" priority="331" operator="containsText" text="Menor">
      <formula>NOT(ISERROR(SEARCH("Menor",L40)))</formula>
    </cfRule>
    <cfRule type="containsText" dxfId="2360" priority="332" operator="containsText" text="Leve">
      <formula>NOT(ISERROR(SEARCH("Leve",L40)))</formula>
    </cfRule>
  </conditionalFormatting>
  <conditionalFormatting sqref="K45:L45">
    <cfRule type="containsText" dxfId="2359" priority="323" operator="containsText" text="3- Moderado">
      <formula>NOT(ISERROR(SEARCH("3- Moderado",K45)))</formula>
    </cfRule>
    <cfRule type="containsText" dxfId="2358" priority="324" operator="containsText" text="6- Moderado">
      <formula>NOT(ISERROR(SEARCH("6- Moderado",K45)))</formula>
    </cfRule>
    <cfRule type="containsText" dxfId="2357" priority="325" operator="containsText" text="4- Moderado">
      <formula>NOT(ISERROR(SEARCH("4- Moderado",K45)))</formula>
    </cfRule>
    <cfRule type="containsText" dxfId="2356" priority="326" operator="containsText" text="3- Bajo">
      <formula>NOT(ISERROR(SEARCH("3- Bajo",K45)))</formula>
    </cfRule>
    <cfRule type="containsText" dxfId="2355" priority="327" operator="containsText" text="4- Bajo">
      <formula>NOT(ISERROR(SEARCH("4- Bajo",K45)))</formula>
    </cfRule>
    <cfRule type="containsText" dxfId="2354" priority="328" operator="containsText" text="1- Bajo">
      <formula>NOT(ISERROR(SEARCH("1- Bajo",K45)))</formula>
    </cfRule>
  </conditionalFormatting>
  <conditionalFormatting sqref="H45:I45">
    <cfRule type="containsText" dxfId="2353" priority="317" operator="containsText" text="3- Moderado">
      <formula>NOT(ISERROR(SEARCH("3- Moderado",H45)))</formula>
    </cfRule>
    <cfRule type="containsText" dxfId="2352" priority="318" operator="containsText" text="6- Moderado">
      <formula>NOT(ISERROR(SEARCH("6- Moderado",H45)))</formula>
    </cfRule>
    <cfRule type="containsText" dxfId="2351" priority="319" operator="containsText" text="4- Moderado">
      <formula>NOT(ISERROR(SEARCH("4- Moderado",H45)))</formula>
    </cfRule>
    <cfRule type="containsText" dxfId="2350" priority="320" operator="containsText" text="3- Bajo">
      <formula>NOT(ISERROR(SEARCH("3- Bajo",H45)))</formula>
    </cfRule>
    <cfRule type="containsText" dxfId="2349" priority="321" operator="containsText" text="4- Bajo">
      <formula>NOT(ISERROR(SEARCH("4- Bajo",H45)))</formula>
    </cfRule>
    <cfRule type="containsText" dxfId="2348" priority="322" operator="containsText" text="1- Bajo">
      <formula>NOT(ISERROR(SEARCH("1- Bajo",H45)))</formula>
    </cfRule>
  </conditionalFormatting>
  <conditionalFormatting sqref="A45 C45:E45">
    <cfRule type="containsText" dxfId="2347" priority="311" operator="containsText" text="3- Moderado">
      <formula>NOT(ISERROR(SEARCH("3- Moderado",A45)))</formula>
    </cfRule>
    <cfRule type="containsText" dxfId="2346" priority="312" operator="containsText" text="6- Moderado">
      <formula>NOT(ISERROR(SEARCH("6- Moderado",A45)))</formula>
    </cfRule>
    <cfRule type="containsText" dxfId="2345" priority="313" operator="containsText" text="4- Moderado">
      <formula>NOT(ISERROR(SEARCH("4- Moderado",A45)))</formula>
    </cfRule>
    <cfRule type="containsText" dxfId="2344" priority="314" operator="containsText" text="3- Bajo">
      <formula>NOT(ISERROR(SEARCH("3- Bajo",A45)))</formula>
    </cfRule>
    <cfRule type="containsText" dxfId="2343" priority="315" operator="containsText" text="4- Bajo">
      <formula>NOT(ISERROR(SEARCH("4- Bajo",A45)))</formula>
    </cfRule>
    <cfRule type="containsText" dxfId="2342" priority="316" operator="containsText" text="1- Bajo">
      <formula>NOT(ISERROR(SEARCH("1- Bajo",A45)))</formula>
    </cfRule>
  </conditionalFormatting>
  <conditionalFormatting sqref="F45:G45">
    <cfRule type="containsText" dxfId="2341" priority="305" operator="containsText" text="3- Moderado">
      <formula>NOT(ISERROR(SEARCH("3- Moderado",F45)))</formula>
    </cfRule>
    <cfRule type="containsText" dxfId="2340" priority="306" operator="containsText" text="6- Moderado">
      <formula>NOT(ISERROR(SEARCH("6- Moderado",F45)))</formula>
    </cfRule>
    <cfRule type="containsText" dxfId="2339" priority="307" operator="containsText" text="4- Moderado">
      <formula>NOT(ISERROR(SEARCH("4- Moderado",F45)))</formula>
    </cfRule>
    <cfRule type="containsText" dxfId="2338" priority="308" operator="containsText" text="3- Bajo">
      <formula>NOT(ISERROR(SEARCH("3- Bajo",F45)))</formula>
    </cfRule>
    <cfRule type="containsText" dxfId="2337" priority="309" operator="containsText" text="4- Bajo">
      <formula>NOT(ISERROR(SEARCH("4- Bajo",F45)))</formula>
    </cfRule>
    <cfRule type="containsText" dxfId="2336" priority="310" operator="containsText" text="1- Bajo">
      <formula>NOT(ISERROR(SEARCH("1- Bajo",F45)))</formula>
    </cfRule>
  </conditionalFormatting>
  <conditionalFormatting sqref="J45:J49">
    <cfRule type="containsText" dxfId="2335" priority="300" operator="containsText" text="Bajo">
      <formula>NOT(ISERROR(SEARCH("Bajo",J45)))</formula>
    </cfRule>
    <cfRule type="containsText" dxfId="2334" priority="301" operator="containsText" text="Moderado">
      <formula>NOT(ISERROR(SEARCH("Moderado",J45)))</formula>
    </cfRule>
    <cfRule type="containsText" dxfId="2333" priority="302" operator="containsText" text="Alto">
      <formula>NOT(ISERROR(SEARCH("Alto",J45)))</formula>
    </cfRule>
    <cfRule type="containsText" dxfId="2332" priority="303" operator="containsText" text="Extremo">
      <formula>NOT(ISERROR(SEARCH("Extremo",J45)))</formula>
    </cfRule>
    <cfRule type="colorScale" priority="304">
      <colorScale>
        <cfvo type="min"/>
        <cfvo type="max"/>
        <color rgb="FFFF7128"/>
        <color rgb="FFFFEF9C"/>
      </colorScale>
    </cfRule>
  </conditionalFormatting>
  <conditionalFormatting sqref="M45:M49">
    <cfRule type="containsText" dxfId="2331" priority="275" operator="containsText" text="Moderado">
      <formula>NOT(ISERROR(SEARCH("Moderado",M45)))</formula>
    </cfRule>
    <cfRule type="containsText" dxfId="2330" priority="295" operator="containsText" text="Bajo">
      <formula>NOT(ISERROR(SEARCH("Bajo",M45)))</formula>
    </cfRule>
    <cfRule type="containsText" dxfId="2329" priority="296" operator="containsText" text="Moderado">
      <formula>NOT(ISERROR(SEARCH("Moderado",M45)))</formula>
    </cfRule>
    <cfRule type="containsText" dxfId="2328" priority="297" operator="containsText" text="Alto">
      <formula>NOT(ISERROR(SEARCH("Alto",M45)))</formula>
    </cfRule>
    <cfRule type="containsText" dxfId="2327" priority="298" operator="containsText" text="Extremo">
      <formula>NOT(ISERROR(SEARCH("Extremo",M45)))</formula>
    </cfRule>
    <cfRule type="colorScale" priority="299">
      <colorScale>
        <cfvo type="min"/>
        <cfvo type="max"/>
        <color rgb="FFFF7128"/>
        <color rgb="FFFFEF9C"/>
      </colorScale>
    </cfRule>
  </conditionalFormatting>
  <conditionalFormatting sqref="N45">
    <cfRule type="containsText" dxfId="2326" priority="289" operator="containsText" text="3- Moderado">
      <formula>NOT(ISERROR(SEARCH("3- Moderado",N45)))</formula>
    </cfRule>
    <cfRule type="containsText" dxfId="2325" priority="290" operator="containsText" text="6- Moderado">
      <formula>NOT(ISERROR(SEARCH("6- Moderado",N45)))</formula>
    </cfRule>
    <cfRule type="containsText" dxfId="2324" priority="291" operator="containsText" text="4- Moderado">
      <formula>NOT(ISERROR(SEARCH("4- Moderado",N45)))</formula>
    </cfRule>
    <cfRule type="containsText" dxfId="2323" priority="292" operator="containsText" text="3- Bajo">
      <formula>NOT(ISERROR(SEARCH("3- Bajo",N45)))</formula>
    </cfRule>
    <cfRule type="containsText" dxfId="2322" priority="293" operator="containsText" text="4- Bajo">
      <formula>NOT(ISERROR(SEARCH("4- Bajo",N45)))</formula>
    </cfRule>
    <cfRule type="containsText" dxfId="2321" priority="294" operator="containsText" text="1- Bajo">
      <formula>NOT(ISERROR(SEARCH("1- Bajo",N45)))</formula>
    </cfRule>
  </conditionalFormatting>
  <conditionalFormatting sqref="H45:H49">
    <cfRule type="containsText" dxfId="2320" priority="276" operator="containsText" text="Muy Alta">
      <formula>NOT(ISERROR(SEARCH("Muy Alta",H45)))</formula>
    </cfRule>
    <cfRule type="containsText" dxfId="2319" priority="277" operator="containsText" text="Alta">
      <formula>NOT(ISERROR(SEARCH("Alta",H45)))</formula>
    </cfRule>
    <cfRule type="containsText" dxfId="2318" priority="278" operator="containsText" text="Muy Alta">
      <formula>NOT(ISERROR(SEARCH("Muy Alta",H45)))</formula>
    </cfRule>
    <cfRule type="containsText" dxfId="2317" priority="283" operator="containsText" text="Muy Baja">
      <formula>NOT(ISERROR(SEARCH("Muy Baja",H45)))</formula>
    </cfRule>
    <cfRule type="containsText" dxfId="2316" priority="284" operator="containsText" text="Baja">
      <formula>NOT(ISERROR(SEARCH("Baja",H45)))</formula>
    </cfRule>
    <cfRule type="containsText" dxfId="2315" priority="285" operator="containsText" text="Media">
      <formula>NOT(ISERROR(SEARCH("Media",H45)))</formula>
    </cfRule>
    <cfRule type="containsText" dxfId="2314" priority="286" operator="containsText" text="Alta">
      <formula>NOT(ISERROR(SEARCH("Alta",H45)))</formula>
    </cfRule>
    <cfRule type="containsText" dxfId="2313" priority="288" operator="containsText" text="Muy Alta">
      <formula>NOT(ISERROR(SEARCH("Muy Alta",H45)))</formula>
    </cfRule>
  </conditionalFormatting>
  <conditionalFormatting sqref="I45:I49">
    <cfRule type="containsText" dxfId="2312" priority="279" operator="containsText" text="Catastrófico">
      <formula>NOT(ISERROR(SEARCH("Catastrófico",I45)))</formula>
    </cfRule>
    <cfRule type="containsText" dxfId="2311" priority="280" operator="containsText" text="Mayor">
      <formula>NOT(ISERROR(SEARCH("Mayor",I45)))</formula>
    </cfRule>
    <cfRule type="containsText" dxfId="2310" priority="281" operator="containsText" text="Menor">
      <formula>NOT(ISERROR(SEARCH("Menor",I45)))</formula>
    </cfRule>
    <cfRule type="containsText" dxfId="2309" priority="282" operator="containsText" text="Leve">
      <formula>NOT(ISERROR(SEARCH("Leve",I45)))</formula>
    </cfRule>
    <cfRule type="containsText" dxfId="2308" priority="287" operator="containsText" text="Moderado">
      <formula>NOT(ISERROR(SEARCH("Moderado",I45)))</formula>
    </cfRule>
  </conditionalFormatting>
  <conditionalFormatting sqref="K45:K49">
    <cfRule type="containsText" dxfId="2307" priority="274" operator="containsText" text="Media">
      <formula>NOT(ISERROR(SEARCH("Media",K45)))</formula>
    </cfRule>
  </conditionalFormatting>
  <conditionalFormatting sqref="L45:L49">
    <cfRule type="containsText" dxfId="2306" priority="273" operator="containsText" text="Moderado">
      <formula>NOT(ISERROR(SEARCH("Moderado",L45)))</formula>
    </cfRule>
  </conditionalFormatting>
  <conditionalFormatting sqref="J45:J49">
    <cfRule type="containsText" dxfId="2305" priority="272" operator="containsText" text="Moderado">
      <formula>NOT(ISERROR(SEARCH("Moderado",J45)))</formula>
    </cfRule>
  </conditionalFormatting>
  <conditionalFormatting sqref="J45:J49">
    <cfRule type="containsText" dxfId="2304" priority="270" operator="containsText" text="Bajo">
      <formula>NOT(ISERROR(SEARCH("Bajo",J45)))</formula>
    </cfRule>
    <cfRule type="containsText" dxfId="2303" priority="271" operator="containsText" text="Extremo">
      <formula>NOT(ISERROR(SEARCH("Extremo",J45)))</formula>
    </cfRule>
  </conditionalFormatting>
  <conditionalFormatting sqref="K45:K49">
    <cfRule type="containsText" dxfId="2302" priority="268" operator="containsText" text="Baja">
      <formula>NOT(ISERROR(SEARCH("Baja",K45)))</formula>
    </cfRule>
    <cfRule type="containsText" dxfId="2301" priority="269" operator="containsText" text="Muy Baja">
      <formula>NOT(ISERROR(SEARCH("Muy Baja",K45)))</formula>
    </cfRule>
  </conditionalFormatting>
  <conditionalFormatting sqref="K45:K49">
    <cfRule type="containsText" dxfId="2300" priority="266" operator="containsText" text="Muy Alta">
      <formula>NOT(ISERROR(SEARCH("Muy Alta",K45)))</formula>
    </cfRule>
    <cfRule type="containsText" dxfId="2299" priority="267" operator="containsText" text="Alta">
      <formula>NOT(ISERROR(SEARCH("Alta",K45)))</formula>
    </cfRule>
  </conditionalFormatting>
  <conditionalFormatting sqref="L45:L49">
    <cfRule type="containsText" dxfId="2298" priority="262" operator="containsText" text="Catastrófico">
      <formula>NOT(ISERROR(SEARCH("Catastrófico",L45)))</formula>
    </cfRule>
    <cfRule type="containsText" dxfId="2297" priority="263" operator="containsText" text="Mayor">
      <formula>NOT(ISERROR(SEARCH("Mayor",L45)))</formula>
    </cfRule>
    <cfRule type="containsText" dxfId="2296" priority="264" operator="containsText" text="Menor">
      <formula>NOT(ISERROR(SEARCH("Menor",L45)))</formula>
    </cfRule>
    <cfRule type="containsText" dxfId="2295" priority="265" operator="containsText" text="Leve">
      <formula>NOT(ISERROR(SEARCH("Leve",L45)))</formula>
    </cfRule>
  </conditionalFormatting>
  <conditionalFormatting sqref="K50:L50">
    <cfRule type="containsText" dxfId="2294" priority="256" operator="containsText" text="3- Moderado">
      <formula>NOT(ISERROR(SEARCH("3- Moderado",K50)))</formula>
    </cfRule>
    <cfRule type="containsText" dxfId="2293" priority="257" operator="containsText" text="6- Moderado">
      <formula>NOT(ISERROR(SEARCH("6- Moderado",K50)))</formula>
    </cfRule>
    <cfRule type="containsText" dxfId="2292" priority="258" operator="containsText" text="4- Moderado">
      <formula>NOT(ISERROR(SEARCH("4- Moderado",K50)))</formula>
    </cfRule>
    <cfRule type="containsText" dxfId="2291" priority="259" operator="containsText" text="3- Bajo">
      <formula>NOT(ISERROR(SEARCH("3- Bajo",K50)))</formula>
    </cfRule>
    <cfRule type="containsText" dxfId="2290" priority="260" operator="containsText" text="4- Bajo">
      <formula>NOT(ISERROR(SEARCH("4- Bajo",K50)))</formula>
    </cfRule>
    <cfRule type="containsText" dxfId="2289" priority="261" operator="containsText" text="1- Bajo">
      <formula>NOT(ISERROR(SEARCH("1- Bajo",K50)))</formula>
    </cfRule>
  </conditionalFormatting>
  <conditionalFormatting sqref="H50:I50">
    <cfRule type="containsText" dxfId="2288" priority="250" operator="containsText" text="3- Moderado">
      <formula>NOT(ISERROR(SEARCH("3- Moderado",H50)))</formula>
    </cfRule>
    <cfRule type="containsText" dxfId="2287" priority="251" operator="containsText" text="6- Moderado">
      <formula>NOT(ISERROR(SEARCH("6- Moderado",H50)))</formula>
    </cfRule>
    <cfRule type="containsText" dxfId="2286" priority="252" operator="containsText" text="4- Moderado">
      <formula>NOT(ISERROR(SEARCH("4- Moderado",H50)))</formula>
    </cfRule>
    <cfRule type="containsText" dxfId="2285" priority="253" operator="containsText" text="3- Bajo">
      <formula>NOT(ISERROR(SEARCH("3- Bajo",H50)))</formula>
    </cfRule>
    <cfRule type="containsText" dxfId="2284" priority="254" operator="containsText" text="4- Bajo">
      <formula>NOT(ISERROR(SEARCH("4- Bajo",H50)))</formula>
    </cfRule>
    <cfRule type="containsText" dxfId="2283" priority="255" operator="containsText" text="1- Bajo">
      <formula>NOT(ISERROR(SEARCH("1- Bajo",H50)))</formula>
    </cfRule>
  </conditionalFormatting>
  <conditionalFormatting sqref="A50 C50:E50">
    <cfRule type="containsText" dxfId="2282" priority="244" operator="containsText" text="3- Moderado">
      <formula>NOT(ISERROR(SEARCH("3- Moderado",A50)))</formula>
    </cfRule>
    <cfRule type="containsText" dxfId="2281" priority="245" operator="containsText" text="6- Moderado">
      <formula>NOT(ISERROR(SEARCH("6- Moderado",A50)))</formula>
    </cfRule>
    <cfRule type="containsText" dxfId="2280" priority="246" operator="containsText" text="4- Moderado">
      <formula>NOT(ISERROR(SEARCH("4- Moderado",A50)))</formula>
    </cfRule>
    <cfRule type="containsText" dxfId="2279" priority="247" operator="containsText" text="3- Bajo">
      <formula>NOT(ISERROR(SEARCH("3- Bajo",A50)))</formula>
    </cfRule>
    <cfRule type="containsText" dxfId="2278" priority="248" operator="containsText" text="4- Bajo">
      <formula>NOT(ISERROR(SEARCH("4- Bajo",A50)))</formula>
    </cfRule>
    <cfRule type="containsText" dxfId="2277" priority="249" operator="containsText" text="1- Bajo">
      <formula>NOT(ISERROR(SEARCH("1- Bajo",A50)))</formula>
    </cfRule>
  </conditionalFormatting>
  <conditionalFormatting sqref="F50:G50">
    <cfRule type="containsText" dxfId="2276" priority="238" operator="containsText" text="3- Moderado">
      <formula>NOT(ISERROR(SEARCH("3- Moderado",F50)))</formula>
    </cfRule>
    <cfRule type="containsText" dxfId="2275" priority="239" operator="containsText" text="6- Moderado">
      <formula>NOT(ISERROR(SEARCH("6- Moderado",F50)))</formula>
    </cfRule>
    <cfRule type="containsText" dxfId="2274" priority="240" operator="containsText" text="4- Moderado">
      <formula>NOT(ISERROR(SEARCH("4- Moderado",F50)))</formula>
    </cfRule>
    <cfRule type="containsText" dxfId="2273" priority="241" operator="containsText" text="3- Bajo">
      <formula>NOT(ISERROR(SEARCH("3- Bajo",F50)))</formula>
    </cfRule>
    <cfRule type="containsText" dxfId="2272" priority="242" operator="containsText" text="4- Bajo">
      <formula>NOT(ISERROR(SEARCH("4- Bajo",F50)))</formula>
    </cfRule>
    <cfRule type="containsText" dxfId="2271" priority="243" operator="containsText" text="1- Bajo">
      <formula>NOT(ISERROR(SEARCH("1- Bajo",F50)))</formula>
    </cfRule>
  </conditionalFormatting>
  <conditionalFormatting sqref="J50:J54">
    <cfRule type="containsText" dxfId="2270" priority="233" operator="containsText" text="Bajo">
      <formula>NOT(ISERROR(SEARCH("Bajo",J50)))</formula>
    </cfRule>
    <cfRule type="containsText" dxfId="2269" priority="234" operator="containsText" text="Moderado">
      <formula>NOT(ISERROR(SEARCH("Moderado",J50)))</formula>
    </cfRule>
    <cfRule type="containsText" dxfId="2268" priority="235" operator="containsText" text="Alto">
      <formula>NOT(ISERROR(SEARCH("Alto",J50)))</formula>
    </cfRule>
    <cfRule type="containsText" dxfId="2267" priority="236" operator="containsText" text="Extremo">
      <formula>NOT(ISERROR(SEARCH("Extremo",J50)))</formula>
    </cfRule>
    <cfRule type="colorScale" priority="237">
      <colorScale>
        <cfvo type="min"/>
        <cfvo type="max"/>
        <color rgb="FFFF7128"/>
        <color rgb="FFFFEF9C"/>
      </colorScale>
    </cfRule>
  </conditionalFormatting>
  <conditionalFormatting sqref="M50:M54">
    <cfRule type="containsText" dxfId="2266" priority="208" operator="containsText" text="Moderado">
      <formula>NOT(ISERROR(SEARCH("Moderado",M50)))</formula>
    </cfRule>
    <cfRule type="containsText" dxfId="2265" priority="228" operator="containsText" text="Bajo">
      <formula>NOT(ISERROR(SEARCH("Bajo",M50)))</formula>
    </cfRule>
    <cfRule type="containsText" dxfId="2264" priority="229" operator="containsText" text="Moderado">
      <formula>NOT(ISERROR(SEARCH("Moderado",M50)))</formula>
    </cfRule>
    <cfRule type="containsText" dxfId="2263" priority="230" operator="containsText" text="Alto">
      <formula>NOT(ISERROR(SEARCH("Alto",M50)))</formula>
    </cfRule>
    <cfRule type="containsText" dxfId="2262" priority="231" operator="containsText" text="Extremo">
      <formula>NOT(ISERROR(SEARCH("Extremo",M50)))</formula>
    </cfRule>
    <cfRule type="colorScale" priority="232">
      <colorScale>
        <cfvo type="min"/>
        <cfvo type="max"/>
        <color rgb="FFFF7128"/>
        <color rgb="FFFFEF9C"/>
      </colorScale>
    </cfRule>
  </conditionalFormatting>
  <conditionalFormatting sqref="N50">
    <cfRule type="containsText" dxfId="2261" priority="222" operator="containsText" text="3- Moderado">
      <formula>NOT(ISERROR(SEARCH("3- Moderado",N50)))</formula>
    </cfRule>
    <cfRule type="containsText" dxfId="2260" priority="223" operator="containsText" text="6- Moderado">
      <formula>NOT(ISERROR(SEARCH("6- Moderado",N50)))</formula>
    </cfRule>
    <cfRule type="containsText" dxfId="2259" priority="224" operator="containsText" text="4- Moderado">
      <formula>NOT(ISERROR(SEARCH("4- Moderado",N50)))</formula>
    </cfRule>
    <cfRule type="containsText" dxfId="2258" priority="225" operator="containsText" text="3- Bajo">
      <formula>NOT(ISERROR(SEARCH("3- Bajo",N50)))</formula>
    </cfRule>
    <cfRule type="containsText" dxfId="2257" priority="226" operator="containsText" text="4- Bajo">
      <formula>NOT(ISERROR(SEARCH("4- Bajo",N50)))</formula>
    </cfRule>
    <cfRule type="containsText" dxfId="2256" priority="227" operator="containsText" text="1- Bajo">
      <formula>NOT(ISERROR(SEARCH("1- Bajo",N50)))</formula>
    </cfRule>
  </conditionalFormatting>
  <conditionalFormatting sqref="H50:H54">
    <cfRule type="containsText" dxfId="2255" priority="209" operator="containsText" text="Muy Alta">
      <formula>NOT(ISERROR(SEARCH("Muy Alta",H50)))</formula>
    </cfRule>
    <cfRule type="containsText" dxfId="2254" priority="210" operator="containsText" text="Alta">
      <formula>NOT(ISERROR(SEARCH("Alta",H50)))</formula>
    </cfRule>
    <cfRule type="containsText" dxfId="2253" priority="211" operator="containsText" text="Muy Alta">
      <formula>NOT(ISERROR(SEARCH("Muy Alta",H50)))</formula>
    </cfRule>
    <cfRule type="containsText" dxfId="2252" priority="216" operator="containsText" text="Muy Baja">
      <formula>NOT(ISERROR(SEARCH("Muy Baja",H50)))</formula>
    </cfRule>
    <cfRule type="containsText" dxfId="2251" priority="217" operator="containsText" text="Baja">
      <formula>NOT(ISERROR(SEARCH("Baja",H50)))</formula>
    </cfRule>
    <cfRule type="containsText" dxfId="2250" priority="218" operator="containsText" text="Media">
      <formula>NOT(ISERROR(SEARCH("Media",H50)))</formula>
    </cfRule>
    <cfRule type="containsText" dxfId="2249" priority="219" operator="containsText" text="Alta">
      <formula>NOT(ISERROR(SEARCH("Alta",H50)))</formula>
    </cfRule>
    <cfRule type="containsText" dxfId="2248" priority="221" operator="containsText" text="Muy Alta">
      <formula>NOT(ISERROR(SEARCH("Muy Alta",H50)))</formula>
    </cfRule>
  </conditionalFormatting>
  <conditionalFormatting sqref="I50:I54">
    <cfRule type="containsText" dxfId="2247" priority="212" operator="containsText" text="Catastrófico">
      <formula>NOT(ISERROR(SEARCH("Catastrófico",I50)))</formula>
    </cfRule>
    <cfRule type="containsText" dxfId="2246" priority="213" operator="containsText" text="Mayor">
      <formula>NOT(ISERROR(SEARCH("Mayor",I50)))</formula>
    </cfRule>
    <cfRule type="containsText" dxfId="2245" priority="214" operator="containsText" text="Menor">
      <formula>NOT(ISERROR(SEARCH("Menor",I50)))</formula>
    </cfRule>
    <cfRule type="containsText" dxfId="2244" priority="215" operator="containsText" text="Leve">
      <formula>NOT(ISERROR(SEARCH("Leve",I50)))</formula>
    </cfRule>
    <cfRule type="containsText" dxfId="2243" priority="220" operator="containsText" text="Moderado">
      <formula>NOT(ISERROR(SEARCH("Moderado",I50)))</formula>
    </cfRule>
  </conditionalFormatting>
  <conditionalFormatting sqref="K50:K54">
    <cfRule type="containsText" dxfId="2242" priority="207" operator="containsText" text="Media">
      <formula>NOT(ISERROR(SEARCH("Media",K50)))</formula>
    </cfRule>
  </conditionalFormatting>
  <conditionalFormatting sqref="L50:L54">
    <cfRule type="containsText" dxfId="2241" priority="206" operator="containsText" text="Moderado">
      <formula>NOT(ISERROR(SEARCH("Moderado",L50)))</formula>
    </cfRule>
  </conditionalFormatting>
  <conditionalFormatting sqref="J50:J54">
    <cfRule type="containsText" dxfId="2240" priority="205" operator="containsText" text="Moderado">
      <formula>NOT(ISERROR(SEARCH("Moderado",J50)))</formula>
    </cfRule>
  </conditionalFormatting>
  <conditionalFormatting sqref="J50:J54">
    <cfRule type="containsText" dxfId="2239" priority="203" operator="containsText" text="Bajo">
      <formula>NOT(ISERROR(SEARCH("Bajo",J50)))</formula>
    </cfRule>
    <cfRule type="containsText" dxfId="2238" priority="204" operator="containsText" text="Extremo">
      <formula>NOT(ISERROR(SEARCH("Extremo",J50)))</formula>
    </cfRule>
  </conditionalFormatting>
  <conditionalFormatting sqref="K50:K54">
    <cfRule type="containsText" dxfId="2237" priority="201" operator="containsText" text="Baja">
      <formula>NOT(ISERROR(SEARCH("Baja",K50)))</formula>
    </cfRule>
    <cfRule type="containsText" dxfId="2236" priority="202" operator="containsText" text="Muy Baja">
      <formula>NOT(ISERROR(SEARCH("Muy Baja",K50)))</formula>
    </cfRule>
  </conditionalFormatting>
  <conditionalFormatting sqref="K50:K54">
    <cfRule type="containsText" dxfId="2235" priority="199" operator="containsText" text="Muy Alta">
      <formula>NOT(ISERROR(SEARCH("Muy Alta",K50)))</formula>
    </cfRule>
    <cfRule type="containsText" dxfId="2234" priority="200" operator="containsText" text="Alta">
      <formula>NOT(ISERROR(SEARCH("Alta",K50)))</formula>
    </cfRule>
  </conditionalFormatting>
  <conditionalFormatting sqref="L50:L54">
    <cfRule type="containsText" dxfId="2233" priority="195" operator="containsText" text="Catastrófico">
      <formula>NOT(ISERROR(SEARCH("Catastrófico",L50)))</formula>
    </cfRule>
    <cfRule type="containsText" dxfId="2232" priority="196" operator="containsText" text="Mayor">
      <formula>NOT(ISERROR(SEARCH("Mayor",L50)))</formula>
    </cfRule>
    <cfRule type="containsText" dxfId="2231" priority="197" operator="containsText" text="Menor">
      <formula>NOT(ISERROR(SEARCH("Menor",L50)))</formula>
    </cfRule>
    <cfRule type="containsText" dxfId="2230" priority="198" operator="containsText" text="Leve">
      <formula>NOT(ISERROR(SEARCH("Leve",L50)))</formula>
    </cfRule>
  </conditionalFormatting>
  <conditionalFormatting sqref="K55:L55">
    <cfRule type="containsText" dxfId="2229" priority="189" operator="containsText" text="3- Moderado">
      <formula>NOT(ISERROR(SEARCH("3- Moderado",K55)))</formula>
    </cfRule>
    <cfRule type="containsText" dxfId="2228" priority="190" operator="containsText" text="6- Moderado">
      <formula>NOT(ISERROR(SEARCH("6- Moderado",K55)))</formula>
    </cfRule>
    <cfRule type="containsText" dxfId="2227" priority="191" operator="containsText" text="4- Moderado">
      <formula>NOT(ISERROR(SEARCH("4- Moderado",K55)))</formula>
    </cfRule>
    <cfRule type="containsText" dxfId="2226" priority="192" operator="containsText" text="3- Bajo">
      <formula>NOT(ISERROR(SEARCH("3- Bajo",K55)))</formula>
    </cfRule>
    <cfRule type="containsText" dxfId="2225" priority="193" operator="containsText" text="4- Bajo">
      <formula>NOT(ISERROR(SEARCH("4- Bajo",K55)))</formula>
    </cfRule>
    <cfRule type="containsText" dxfId="2224" priority="194" operator="containsText" text="1- Bajo">
      <formula>NOT(ISERROR(SEARCH("1- Bajo",K55)))</formula>
    </cfRule>
  </conditionalFormatting>
  <conditionalFormatting sqref="H55:I55">
    <cfRule type="containsText" dxfId="2223" priority="183" operator="containsText" text="3- Moderado">
      <formula>NOT(ISERROR(SEARCH("3- Moderado",H55)))</formula>
    </cfRule>
    <cfRule type="containsText" dxfId="2222" priority="184" operator="containsText" text="6- Moderado">
      <formula>NOT(ISERROR(SEARCH("6- Moderado",H55)))</formula>
    </cfRule>
    <cfRule type="containsText" dxfId="2221" priority="185" operator="containsText" text="4- Moderado">
      <formula>NOT(ISERROR(SEARCH("4- Moderado",H55)))</formula>
    </cfRule>
    <cfRule type="containsText" dxfId="2220" priority="186" operator="containsText" text="3- Bajo">
      <formula>NOT(ISERROR(SEARCH("3- Bajo",H55)))</formula>
    </cfRule>
    <cfRule type="containsText" dxfId="2219" priority="187" operator="containsText" text="4- Bajo">
      <formula>NOT(ISERROR(SEARCH("4- Bajo",H55)))</formula>
    </cfRule>
    <cfRule type="containsText" dxfId="2218" priority="188" operator="containsText" text="1- Bajo">
      <formula>NOT(ISERROR(SEARCH("1- Bajo",H55)))</formula>
    </cfRule>
  </conditionalFormatting>
  <conditionalFormatting sqref="A55 C55:E55">
    <cfRule type="containsText" dxfId="2217" priority="177" operator="containsText" text="3- Moderado">
      <formula>NOT(ISERROR(SEARCH("3- Moderado",A55)))</formula>
    </cfRule>
    <cfRule type="containsText" dxfId="2216" priority="178" operator="containsText" text="6- Moderado">
      <formula>NOT(ISERROR(SEARCH("6- Moderado",A55)))</formula>
    </cfRule>
    <cfRule type="containsText" dxfId="2215" priority="179" operator="containsText" text="4- Moderado">
      <formula>NOT(ISERROR(SEARCH("4- Moderado",A55)))</formula>
    </cfRule>
    <cfRule type="containsText" dxfId="2214" priority="180" operator="containsText" text="3- Bajo">
      <formula>NOT(ISERROR(SEARCH("3- Bajo",A55)))</formula>
    </cfRule>
    <cfRule type="containsText" dxfId="2213" priority="181" operator="containsText" text="4- Bajo">
      <formula>NOT(ISERROR(SEARCH("4- Bajo",A55)))</formula>
    </cfRule>
    <cfRule type="containsText" dxfId="2212" priority="182" operator="containsText" text="1- Bajo">
      <formula>NOT(ISERROR(SEARCH("1- Bajo",A55)))</formula>
    </cfRule>
  </conditionalFormatting>
  <conditionalFormatting sqref="F55:G55">
    <cfRule type="containsText" dxfId="2211" priority="171" operator="containsText" text="3- Moderado">
      <formula>NOT(ISERROR(SEARCH("3- Moderado",F55)))</formula>
    </cfRule>
    <cfRule type="containsText" dxfId="2210" priority="172" operator="containsText" text="6- Moderado">
      <formula>NOT(ISERROR(SEARCH("6- Moderado",F55)))</formula>
    </cfRule>
    <cfRule type="containsText" dxfId="2209" priority="173" operator="containsText" text="4- Moderado">
      <formula>NOT(ISERROR(SEARCH("4- Moderado",F55)))</formula>
    </cfRule>
    <cfRule type="containsText" dxfId="2208" priority="174" operator="containsText" text="3- Bajo">
      <formula>NOT(ISERROR(SEARCH("3- Bajo",F55)))</formula>
    </cfRule>
    <cfRule type="containsText" dxfId="2207" priority="175" operator="containsText" text="4- Bajo">
      <formula>NOT(ISERROR(SEARCH("4- Bajo",F55)))</formula>
    </cfRule>
    <cfRule type="containsText" dxfId="2206" priority="176" operator="containsText" text="1- Bajo">
      <formula>NOT(ISERROR(SEARCH("1- Bajo",F55)))</formula>
    </cfRule>
  </conditionalFormatting>
  <conditionalFormatting sqref="J55:J59">
    <cfRule type="containsText" dxfId="2205" priority="166" operator="containsText" text="Bajo">
      <formula>NOT(ISERROR(SEARCH("Bajo",J55)))</formula>
    </cfRule>
    <cfRule type="containsText" dxfId="2204" priority="167" operator="containsText" text="Moderado">
      <formula>NOT(ISERROR(SEARCH("Moderado",J55)))</formula>
    </cfRule>
    <cfRule type="containsText" dxfId="2203" priority="168" operator="containsText" text="Alto">
      <formula>NOT(ISERROR(SEARCH("Alto",J55)))</formula>
    </cfRule>
    <cfRule type="containsText" dxfId="2202" priority="169" operator="containsText" text="Extremo">
      <formula>NOT(ISERROR(SEARCH("Extremo",J55)))</formula>
    </cfRule>
    <cfRule type="colorScale" priority="170">
      <colorScale>
        <cfvo type="min"/>
        <cfvo type="max"/>
        <color rgb="FFFF7128"/>
        <color rgb="FFFFEF9C"/>
      </colorScale>
    </cfRule>
  </conditionalFormatting>
  <conditionalFormatting sqref="M55:M59">
    <cfRule type="containsText" dxfId="2201" priority="141" operator="containsText" text="Moderado">
      <formula>NOT(ISERROR(SEARCH("Moderado",M55)))</formula>
    </cfRule>
    <cfRule type="containsText" dxfId="2200" priority="161" operator="containsText" text="Bajo">
      <formula>NOT(ISERROR(SEARCH("Bajo",M55)))</formula>
    </cfRule>
    <cfRule type="containsText" dxfId="2199" priority="162" operator="containsText" text="Moderado">
      <formula>NOT(ISERROR(SEARCH("Moderado",M55)))</formula>
    </cfRule>
    <cfRule type="containsText" dxfId="2198" priority="163" operator="containsText" text="Alto">
      <formula>NOT(ISERROR(SEARCH("Alto",M55)))</formula>
    </cfRule>
    <cfRule type="containsText" dxfId="2197" priority="164" operator="containsText" text="Extremo">
      <formula>NOT(ISERROR(SEARCH("Extremo",M55)))</formula>
    </cfRule>
    <cfRule type="colorScale" priority="165">
      <colorScale>
        <cfvo type="min"/>
        <cfvo type="max"/>
        <color rgb="FFFF7128"/>
        <color rgb="FFFFEF9C"/>
      </colorScale>
    </cfRule>
  </conditionalFormatting>
  <conditionalFormatting sqref="N55">
    <cfRule type="containsText" dxfId="2196" priority="155" operator="containsText" text="3- Moderado">
      <formula>NOT(ISERROR(SEARCH("3- Moderado",N55)))</formula>
    </cfRule>
    <cfRule type="containsText" dxfId="2195" priority="156" operator="containsText" text="6- Moderado">
      <formula>NOT(ISERROR(SEARCH("6- Moderado",N55)))</formula>
    </cfRule>
    <cfRule type="containsText" dxfId="2194" priority="157" operator="containsText" text="4- Moderado">
      <formula>NOT(ISERROR(SEARCH("4- Moderado",N55)))</formula>
    </cfRule>
    <cfRule type="containsText" dxfId="2193" priority="158" operator="containsText" text="3- Bajo">
      <formula>NOT(ISERROR(SEARCH("3- Bajo",N55)))</formula>
    </cfRule>
    <cfRule type="containsText" dxfId="2192" priority="159" operator="containsText" text="4- Bajo">
      <formula>NOT(ISERROR(SEARCH("4- Bajo",N55)))</formula>
    </cfRule>
    <cfRule type="containsText" dxfId="2191" priority="160" operator="containsText" text="1- Bajo">
      <formula>NOT(ISERROR(SEARCH("1- Bajo",N55)))</formula>
    </cfRule>
  </conditionalFormatting>
  <conditionalFormatting sqref="H55:H59">
    <cfRule type="containsText" dxfId="2190" priority="142" operator="containsText" text="Muy Alta">
      <formula>NOT(ISERROR(SEARCH("Muy Alta",H55)))</formula>
    </cfRule>
    <cfRule type="containsText" dxfId="2189" priority="143" operator="containsText" text="Alta">
      <formula>NOT(ISERROR(SEARCH("Alta",H55)))</formula>
    </cfRule>
    <cfRule type="containsText" dxfId="2188" priority="144" operator="containsText" text="Muy Alta">
      <formula>NOT(ISERROR(SEARCH("Muy Alta",H55)))</formula>
    </cfRule>
    <cfRule type="containsText" dxfId="2187" priority="149" operator="containsText" text="Muy Baja">
      <formula>NOT(ISERROR(SEARCH("Muy Baja",H55)))</formula>
    </cfRule>
    <cfRule type="containsText" dxfId="2186" priority="150" operator="containsText" text="Baja">
      <formula>NOT(ISERROR(SEARCH("Baja",H55)))</formula>
    </cfRule>
    <cfRule type="containsText" dxfId="2185" priority="151" operator="containsText" text="Media">
      <formula>NOT(ISERROR(SEARCH("Media",H55)))</formula>
    </cfRule>
    <cfRule type="containsText" dxfId="2184" priority="152" operator="containsText" text="Alta">
      <formula>NOT(ISERROR(SEARCH("Alta",H55)))</formula>
    </cfRule>
    <cfRule type="containsText" dxfId="2183" priority="154" operator="containsText" text="Muy Alta">
      <formula>NOT(ISERROR(SEARCH("Muy Alta",H55)))</formula>
    </cfRule>
  </conditionalFormatting>
  <conditionalFormatting sqref="I55:I59">
    <cfRule type="containsText" dxfId="2182" priority="145" operator="containsText" text="Catastrófico">
      <formula>NOT(ISERROR(SEARCH("Catastrófico",I55)))</formula>
    </cfRule>
    <cfRule type="containsText" dxfId="2181" priority="146" operator="containsText" text="Mayor">
      <formula>NOT(ISERROR(SEARCH("Mayor",I55)))</formula>
    </cfRule>
    <cfRule type="containsText" dxfId="2180" priority="147" operator="containsText" text="Menor">
      <formula>NOT(ISERROR(SEARCH("Menor",I55)))</formula>
    </cfRule>
    <cfRule type="containsText" dxfId="2179" priority="148" operator="containsText" text="Leve">
      <formula>NOT(ISERROR(SEARCH("Leve",I55)))</formula>
    </cfRule>
    <cfRule type="containsText" dxfId="2178" priority="153" operator="containsText" text="Moderado">
      <formula>NOT(ISERROR(SEARCH("Moderado",I55)))</formula>
    </cfRule>
  </conditionalFormatting>
  <conditionalFormatting sqref="K55:K59">
    <cfRule type="containsText" dxfId="2177" priority="140" operator="containsText" text="Media">
      <formula>NOT(ISERROR(SEARCH("Media",K55)))</formula>
    </cfRule>
  </conditionalFormatting>
  <conditionalFormatting sqref="L55:L59">
    <cfRule type="containsText" dxfId="2176" priority="139" operator="containsText" text="Moderado">
      <formula>NOT(ISERROR(SEARCH("Moderado",L55)))</formula>
    </cfRule>
  </conditionalFormatting>
  <conditionalFormatting sqref="J55:J59">
    <cfRule type="containsText" dxfId="2175" priority="138" operator="containsText" text="Moderado">
      <formula>NOT(ISERROR(SEARCH("Moderado",J55)))</formula>
    </cfRule>
  </conditionalFormatting>
  <conditionalFormatting sqref="J55:J59">
    <cfRule type="containsText" dxfId="2174" priority="136" operator="containsText" text="Bajo">
      <formula>NOT(ISERROR(SEARCH("Bajo",J55)))</formula>
    </cfRule>
    <cfRule type="containsText" dxfId="2173" priority="137" operator="containsText" text="Extremo">
      <formula>NOT(ISERROR(SEARCH("Extremo",J55)))</formula>
    </cfRule>
  </conditionalFormatting>
  <conditionalFormatting sqref="K55:K59">
    <cfRule type="containsText" dxfId="2172" priority="134" operator="containsText" text="Baja">
      <formula>NOT(ISERROR(SEARCH("Baja",K55)))</formula>
    </cfRule>
    <cfRule type="containsText" dxfId="2171" priority="135" operator="containsText" text="Muy Baja">
      <formula>NOT(ISERROR(SEARCH("Muy Baja",K55)))</formula>
    </cfRule>
  </conditionalFormatting>
  <conditionalFormatting sqref="K55:K59">
    <cfRule type="containsText" dxfId="2170" priority="132" operator="containsText" text="Muy Alta">
      <formula>NOT(ISERROR(SEARCH("Muy Alta",K55)))</formula>
    </cfRule>
    <cfRule type="containsText" dxfId="2169" priority="133" operator="containsText" text="Alta">
      <formula>NOT(ISERROR(SEARCH("Alta",K55)))</formula>
    </cfRule>
  </conditionalFormatting>
  <conditionalFormatting sqref="L55:L59">
    <cfRule type="containsText" dxfId="2168" priority="128" operator="containsText" text="Catastrófico">
      <formula>NOT(ISERROR(SEARCH("Catastrófico",L55)))</formula>
    </cfRule>
    <cfRule type="containsText" dxfId="2167" priority="129" operator="containsText" text="Mayor">
      <formula>NOT(ISERROR(SEARCH("Mayor",L55)))</formula>
    </cfRule>
    <cfRule type="containsText" dxfId="2166" priority="130" operator="containsText" text="Menor">
      <formula>NOT(ISERROR(SEARCH("Menor",L55)))</formula>
    </cfRule>
    <cfRule type="containsText" dxfId="2165" priority="131" operator="containsText" text="Leve">
      <formula>NOT(ISERROR(SEARCH("Leve",L55)))</formula>
    </cfRule>
  </conditionalFormatting>
  <conditionalFormatting sqref="K25:L25">
    <cfRule type="containsText" dxfId="2164" priority="122" operator="containsText" text="3- Moderado">
      <formula>NOT(ISERROR(SEARCH("3- Moderado",K25)))</formula>
    </cfRule>
    <cfRule type="containsText" dxfId="2163" priority="123" operator="containsText" text="6- Moderado">
      <formula>NOT(ISERROR(SEARCH("6- Moderado",K25)))</formula>
    </cfRule>
    <cfRule type="containsText" dxfId="2162" priority="124" operator="containsText" text="4- Moderado">
      <formula>NOT(ISERROR(SEARCH("4- Moderado",K25)))</formula>
    </cfRule>
    <cfRule type="containsText" dxfId="2161" priority="125" operator="containsText" text="3- Bajo">
      <formula>NOT(ISERROR(SEARCH("3- Bajo",K25)))</formula>
    </cfRule>
    <cfRule type="containsText" dxfId="2160" priority="126" operator="containsText" text="4- Bajo">
      <formula>NOT(ISERROR(SEARCH("4- Bajo",K25)))</formula>
    </cfRule>
    <cfRule type="containsText" dxfId="2159" priority="127" operator="containsText" text="1- Bajo">
      <formula>NOT(ISERROR(SEARCH("1- Bajo",K25)))</formula>
    </cfRule>
  </conditionalFormatting>
  <conditionalFormatting sqref="H25:I25">
    <cfRule type="containsText" dxfId="2158" priority="116" operator="containsText" text="3- Moderado">
      <formula>NOT(ISERROR(SEARCH("3- Moderado",H25)))</formula>
    </cfRule>
    <cfRule type="containsText" dxfId="2157" priority="117" operator="containsText" text="6- Moderado">
      <formula>NOT(ISERROR(SEARCH("6- Moderado",H25)))</formula>
    </cfRule>
    <cfRule type="containsText" dxfId="2156" priority="118" operator="containsText" text="4- Moderado">
      <formula>NOT(ISERROR(SEARCH("4- Moderado",H25)))</formula>
    </cfRule>
    <cfRule type="containsText" dxfId="2155" priority="119" operator="containsText" text="3- Bajo">
      <formula>NOT(ISERROR(SEARCH("3- Bajo",H25)))</formula>
    </cfRule>
    <cfRule type="containsText" dxfId="2154" priority="120" operator="containsText" text="4- Bajo">
      <formula>NOT(ISERROR(SEARCH("4- Bajo",H25)))</formula>
    </cfRule>
    <cfRule type="containsText" dxfId="2153" priority="121" operator="containsText" text="1- Bajo">
      <formula>NOT(ISERROR(SEARCH("1- Bajo",H25)))</formula>
    </cfRule>
  </conditionalFormatting>
  <conditionalFormatting sqref="A25 C25:E25">
    <cfRule type="containsText" dxfId="2152" priority="110" operator="containsText" text="3- Moderado">
      <formula>NOT(ISERROR(SEARCH("3- Moderado",A25)))</formula>
    </cfRule>
    <cfRule type="containsText" dxfId="2151" priority="111" operator="containsText" text="6- Moderado">
      <formula>NOT(ISERROR(SEARCH("6- Moderado",A25)))</formula>
    </cfRule>
    <cfRule type="containsText" dxfId="2150" priority="112" operator="containsText" text="4- Moderado">
      <formula>NOT(ISERROR(SEARCH("4- Moderado",A25)))</formula>
    </cfRule>
    <cfRule type="containsText" dxfId="2149" priority="113" operator="containsText" text="3- Bajo">
      <formula>NOT(ISERROR(SEARCH("3- Bajo",A25)))</formula>
    </cfRule>
    <cfRule type="containsText" dxfId="2148" priority="114" operator="containsText" text="4- Bajo">
      <formula>NOT(ISERROR(SEARCH("4- Bajo",A25)))</formula>
    </cfRule>
    <cfRule type="containsText" dxfId="2147" priority="115" operator="containsText" text="1- Bajo">
      <formula>NOT(ISERROR(SEARCH("1- Bajo",A25)))</formula>
    </cfRule>
  </conditionalFormatting>
  <conditionalFormatting sqref="F25:G25">
    <cfRule type="containsText" dxfId="2146" priority="104" operator="containsText" text="3- Moderado">
      <formula>NOT(ISERROR(SEARCH("3- Moderado",F25)))</formula>
    </cfRule>
    <cfRule type="containsText" dxfId="2145" priority="105" operator="containsText" text="6- Moderado">
      <formula>NOT(ISERROR(SEARCH("6- Moderado",F25)))</formula>
    </cfRule>
    <cfRule type="containsText" dxfId="2144" priority="106" operator="containsText" text="4- Moderado">
      <formula>NOT(ISERROR(SEARCH("4- Moderado",F25)))</formula>
    </cfRule>
    <cfRule type="containsText" dxfId="2143" priority="107" operator="containsText" text="3- Bajo">
      <formula>NOT(ISERROR(SEARCH("3- Bajo",F25)))</formula>
    </cfRule>
    <cfRule type="containsText" dxfId="2142" priority="108" operator="containsText" text="4- Bajo">
      <formula>NOT(ISERROR(SEARCH("4- Bajo",F25)))</formula>
    </cfRule>
    <cfRule type="containsText" dxfId="2141" priority="109" operator="containsText" text="1- Bajo">
      <formula>NOT(ISERROR(SEARCH("1- Bajo",F25)))</formula>
    </cfRule>
  </conditionalFormatting>
  <conditionalFormatting sqref="J25:J29">
    <cfRule type="containsText" dxfId="2140" priority="99" operator="containsText" text="Bajo">
      <formula>NOT(ISERROR(SEARCH("Bajo",J25)))</formula>
    </cfRule>
    <cfRule type="containsText" dxfId="2139" priority="100" operator="containsText" text="Moderado">
      <formula>NOT(ISERROR(SEARCH("Moderado",J25)))</formula>
    </cfRule>
    <cfRule type="containsText" dxfId="2138" priority="101" operator="containsText" text="Alto">
      <formula>NOT(ISERROR(SEARCH("Alto",J25)))</formula>
    </cfRule>
    <cfRule type="containsText" dxfId="2137" priority="102" operator="containsText" text="Extremo">
      <formula>NOT(ISERROR(SEARCH("Extremo",J25)))</formula>
    </cfRule>
    <cfRule type="colorScale" priority="103">
      <colorScale>
        <cfvo type="min"/>
        <cfvo type="max"/>
        <color rgb="FFFF7128"/>
        <color rgb="FFFFEF9C"/>
      </colorScale>
    </cfRule>
  </conditionalFormatting>
  <conditionalFormatting sqref="M25:M29">
    <cfRule type="containsText" dxfId="2136" priority="74" operator="containsText" text="Moderado">
      <formula>NOT(ISERROR(SEARCH("Moderado",M25)))</formula>
    </cfRule>
    <cfRule type="containsText" dxfId="2135" priority="94" operator="containsText" text="Bajo">
      <formula>NOT(ISERROR(SEARCH("Bajo",M25)))</formula>
    </cfRule>
    <cfRule type="containsText" dxfId="2134" priority="95" operator="containsText" text="Moderado">
      <formula>NOT(ISERROR(SEARCH("Moderado",M25)))</formula>
    </cfRule>
    <cfRule type="containsText" dxfId="2133" priority="96" operator="containsText" text="Alto">
      <formula>NOT(ISERROR(SEARCH("Alto",M25)))</formula>
    </cfRule>
    <cfRule type="containsText" dxfId="2132" priority="97" operator="containsText" text="Extremo">
      <formula>NOT(ISERROR(SEARCH("Extremo",M25)))</formula>
    </cfRule>
    <cfRule type="colorScale" priority="98">
      <colorScale>
        <cfvo type="min"/>
        <cfvo type="max"/>
        <color rgb="FFFF7128"/>
        <color rgb="FFFFEF9C"/>
      </colorScale>
    </cfRule>
  </conditionalFormatting>
  <conditionalFormatting sqref="N25">
    <cfRule type="containsText" dxfId="2131" priority="88" operator="containsText" text="3- Moderado">
      <formula>NOT(ISERROR(SEARCH("3- Moderado",N25)))</formula>
    </cfRule>
    <cfRule type="containsText" dxfId="2130" priority="89" operator="containsText" text="6- Moderado">
      <formula>NOT(ISERROR(SEARCH("6- Moderado",N25)))</formula>
    </cfRule>
    <cfRule type="containsText" dxfId="2129" priority="90" operator="containsText" text="4- Moderado">
      <formula>NOT(ISERROR(SEARCH("4- Moderado",N25)))</formula>
    </cfRule>
    <cfRule type="containsText" dxfId="2128" priority="91" operator="containsText" text="3- Bajo">
      <formula>NOT(ISERROR(SEARCH("3- Bajo",N25)))</formula>
    </cfRule>
    <cfRule type="containsText" dxfId="2127" priority="92" operator="containsText" text="4- Bajo">
      <formula>NOT(ISERROR(SEARCH("4- Bajo",N25)))</formula>
    </cfRule>
    <cfRule type="containsText" dxfId="2126" priority="93" operator="containsText" text="1- Bajo">
      <formula>NOT(ISERROR(SEARCH("1- Bajo",N25)))</formula>
    </cfRule>
  </conditionalFormatting>
  <conditionalFormatting sqref="H25:H29">
    <cfRule type="containsText" dxfId="2125" priority="75" operator="containsText" text="Muy Alta">
      <formula>NOT(ISERROR(SEARCH("Muy Alta",H25)))</formula>
    </cfRule>
    <cfRule type="containsText" dxfId="2124" priority="76" operator="containsText" text="Alta">
      <formula>NOT(ISERROR(SEARCH("Alta",H25)))</formula>
    </cfRule>
    <cfRule type="containsText" dxfId="2123" priority="77" operator="containsText" text="Muy Alta">
      <formula>NOT(ISERROR(SEARCH("Muy Alta",H25)))</formula>
    </cfRule>
    <cfRule type="containsText" dxfId="2122" priority="82" operator="containsText" text="Muy Baja">
      <formula>NOT(ISERROR(SEARCH("Muy Baja",H25)))</formula>
    </cfRule>
    <cfRule type="containsText" dxfId="2121" priority="83" operator="containsText" text="Baja">
      <formula>NOT(ISERROR(SEARCH("Baja",H25)))</formula>
    </cfRule>
    <cfRule type="containsText" dxfId="2120" priority="84" operator="containsText" text="Media">
      <formula>NOT(ISERROR(SEARCH("Media",H25)))</formula>
    </cfRule>
    <cfRule type="containsText" dxfId="2119" priority="85" operator="containsText" text="Alta">
      <formula>NOT(ISERROR(SEARCH("Alta",H25)))</formula>
    </cfRule>
    <cfRule type="containsText" dxfId="2118" priority="87" operator="containsText" text="Muy Alta">
      <formula>NOT(ISERROR(SEARCH("Muy Alta",H25)))</formula>
    </cfRule>
  </conditionalFormatting>
  <conditionalFormatting sqref="I25:I29">
    <cfRule type="containsText" dxfId="2117" priority="78" operator="containsText" text="Catastrófico">
      <formula>NOT(ISERROR(SEARCH("Catastrófico",I25)))</formula>
    </cfRule>
    <cfRule type="containsText" dxfId="2116" priority="79" operator="containsText" text="Mayor">
      <formula>NOT(ISERROR(SEARCH("Mayor",I25)))</formula>
    </cfRule>
    <cfRule type="containsText" dxfId="2115" priority="80" operator="containsText" text="Menor">
      <formula>NOT(ISERROR(SEARCH("Menor",I25)))</formula>
    </cfRule>
    <cfRule type="containsText" dxfId="2114" priority="81" operator="containsText" text="Leve">
      <formula>NOT(ISERROR(SEARCH("Leve",I25)))</formula>
    </cfRule>
    <cfRule type="containsText" dxfId="2113" priority="86" operator="containsText" text="Moderado">
      <formula>NOT(ISERROR(SEARCH("Moderado",I25)))</formula>
    </cfRule>
  </conditionalFormatting>
  <conditionalFormatting sqref="K25:K29">
    <cfRule type="containsText" dxfId="2112" priority="73" operator="containsText" text="Media">
      <formula>NOT(ISERROR(SEARCH("Media",K25)))</formula>
    </cfRule>
  </conditionalFormatting>
  <conditionalFormatting sqref="L25:L29">
    <cfRule type="containsText" dxfId="2111" priority="72" operator="containsText" text="Moderado">
      <formula>NOT(ISERROR(SEARCH("Moderado",L25)))</formula>
    </cfRule>
  </conditionalFormatting>
  <conditionalFormatting sqref="J25:J29">
    <cfRule type="containsText" dxfId="2110" priority="71" operator="containsText" text="Moderado">
      <formula>NOT(ISERROR(SEARCH("Moderado",J25)))</formula>
    </cfRule>
  </conditionalFormatting>
  <conditionalFormatting sqref="J25:J29">
    <cfRule type="containsText" dxfId="2109" priority="69" operator="containsText" text="Bajo">
      <formula>NOT(ISERROR(SEARCH("Bajo",J25)))</formula>
    </cfRule>
    <cfRule type="containsText" dxfId="2108" priority="70" operator="containsText" text="Extremo">
      <formula>NOT(ISERROR(SEARCH("Extremo",J25)))</formula>
    </cfRule>
  </conditionalFormatting>
  <conditionalFormatting sqref="K25:K29">
    <cfRule type="containsText" dxfId="2107" priority="67" operator="containsText" text="Baja">
      <formula>NOT(ISERROR(SEARCH("Baja",K25)))</formula>
    </cfRule>
    <cfRule type="containsText" dxfId="2106" priority="68" operator="containsText" text="Muy Baja">
      <formula>NOT(ISERROR(SEARCH("Muy Baja",K25)))</formula>
    </cfRule>
  </conditionalFormatting>
  <conditionalFormatting sqref="K25:K29">
    <cfRule type="containsText" dxfId="2105" priority="65" operator="containsText" text="Muy Alta">
      <formula>NOT(ISERROR(SEARCH("Muy Alta",K25)))</formula>
    </cfRule>
    <cfRule type="containsText" dxfId="2104" priority="66" operator="containsText" text="Alta">
      <formula>NOT(ISERROR(SEARCH("Alta",K25)))</formula>
    </cfRule>
  </conditionalFormatting>
  <conditionalFormatting sqref="L25:L29">
    <cfRule type="containsText" dxfId="2103" priority="61" operator="containsText" text="Catastrófico">
      <formula>NOT(ISERROR(SEARCH("Catastrófico",L25)))</formula>
    </cfRule>
    <cfRule type="containsText" dxfId="2102" priority="62" operator="containsText" text="Mayor">
      <formula>NOT(ISERROR(SEARCH("Mayor",L25)))</formula>
    </cfRule>
    <cfRule type="containsText" dxfId="2101" priority="63" operator="containsText" text="Menor">
      <formula>NOT(ISERROR(SEARCH("Menor",L25)))</formula>
    </cfRule>
    <cfRule type="containsText" dxfId="2100" priority="64" operator="containsText" text="Leve">
      <formula>NOT(ISERROR(SEARCH("Leve",L25)))</formula>
    </cfRule>
  </conditionalFormatting>
  <conditionalFormatting sqref="B10 B15 B20 B25 B30 B35 B40 B45 B50 B55">
    <cfRule type="containsText" dxfId="2099" priority="1" operator="containsText" text="3- Moderado">
      <formula>NOT(ISERROR(SEARCH("3- Moderado",B10)))</formula>
    </cfRule>
    <cfRule type="containsText" dxfId="2098" priority="2" operator="containsText" text="6- Moderado">
      <formula>NOT(ISERROR(SEARCH("6- Moderado",B10)))</formula>
    </cfRule>
    <cfRule type="containsText" dxfId="2097" priority="3" operator="containsText" text="4- Moderado">
      <formula>NOT(ISERROR(SEARCH("4- Moderado",B10)))</formula>
    </cfRule>
    <cfRule type="containsText" dxfId="2096" priority="4" operator="containsText" text="3- Bajo">
      <formula>NOT(ISERROR(SEARCH("3- Bajo",B10)))</formula>
    </cfRule>
    <cfRule type="containsText" dxfId="2095" priority="5" operator="containsText" text="4- Bajo">
      <formula>NOT(ISERROR(SEARCH("4- Bajo",B10)))</formula>
    </cfRule>
    <cfRule type="containsText" dxfId="2094" priority="6" operator="containsText" text="1- Bajo">
      <formula>NOT(ISERROR(SEARCH("1- Bajo",B10)))</formula>
    </cfRule>
  </conditionalFormatting>
  <dataValidations count="7">
    <dataValidation allowBlank="1" showInputMessage="1" showErrorMessage="1" prompt="Seleccionar el tipo de riesgo teniendo en cuenta que  factor organizaconal afecta. Ver explicacion en hoja " sqref="E8" xr:uid="{00000000-0002-0000-0C00-000000000000}"/>
    <dataValidation allowBlank="1" showInputMessage="1" showErrorMessage="1" prompt="Registrar qué factor  que ocasina el riesgo: un facot identtficado el contexto._x000a_O  personas, recursos, estilo de direccion , factores externos, , codiciones ambientales" sqref="F8:G8" xr:uid="{00000000-0002-0000-0C00-000001000000}"/>
    <dataValidation allowBlank="1" showInputMessage="1" showErrorMessage="1" prompt="Que tan factible es que materialize el riesgo?" sqref="H8" xr:uid="{00000000-0002-0000-0C00-000002000000}"/>
    <dataValidation allowBlank="1" showInputMessage="1" showErrorMessage="1" prompt="El grado de afectación puede ser " sqref="I8" xr:uid="{00000000-0002-0000-0C00-000003000000}"/>
    <dataValidation allowBlank="1" showInputMessage="1" showErrorMessage="1" prompt="Describir las actividades que se van a desarrollar para el proyecto" sqref="O7" xr:uid="{00000000-0002-0000-0C00-000004000000}"/>
    <dataValidation allowBlank="1" showInputMessage="1" showErrorMessage="1" prompt="Seleccionar si el responsable es el responsable de las acciones es el nivel central" sqref="P7:P8" xr:uid="{00000000-0002-0000-0C00-000005000000}"/>
    <dataValidation allowBlank="1" showInputMessage="1" showErrorMessage="1" prompt="seleccionar si el responsable de ejecutar las acciones es el nivel central" sqref="Q8:R8" xr:uid="{00000000-0002-0000-0C00-000006000000}"/>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50"/>
  </sheetPr>
  <dimension ref="A1:JS59"/>
  <sheetViews>
    <sheetView topLeftCell="H50" zoomScale="71" zoomScaleNormal="71" workbookViewId="0">
      <selection activeCell="O60" sqref="O60"/>
    </sheetView>
  </sheetViews>
  <sheetFormatPr baseColWidth="10" defaultColWidth="11.3984375" defaultRowHeight="14.25" x14ac:dyDescent="0.45"/>
  <cols>
    <col min="1" max="2" width="18.3984375" style="82" customWidth="1"/>
    <col min="3" max="3" width="15.59765625" customWidth="1"/>
    <col min="4" max="4" width="27.59765625" style="82" customWidth="1"/>
    <col min="5" max="5" width="18" style="230" customWidth="1"/>
    <col min="6" max="6" width="40.1328125" customWidth="1"/>
    <col min="7" max="7" width="20.3984375" customWidth="1"/>
    <col min="8" max="8" width="10.3984375" style="231" customWidth="1"/>
    <col min="9" max="9" width="11.3984375" style="231" customWidth="1"/>
    <col min="10" max="10" width="10.1328125" style="232" customWidth="1"/>
    <col min="11" max="11" width="11.3984375" style="231" customWidth="1"/>
    <col min="12" max="12" width="10.86328125" style="231" customWidth="1"/>
    <col min="13" max="13" width="18.265625" style="231" bestFit="1" customWidth="1"/>
    <col min="14" max="14" width="18.265625" bestFit="1" customWidth="1"/>
    <col min="15" max="15" width="32.86328125" customWidth="1"/>
    <col min="16" max="16" width="16.59765625" customWidth="1"/>
    <col min="17" max="18" width="14.265625" customWidth="1"/>
    <col min="19" max="19" width="17.86328125" customWidth="1"/>
    <col min="20" max="20" width="15.1328125" customWidth="1"/>
    <col min="21" max="21" width="16.1328125" customWidth="1"/>
    <col min="22" max="177" width="11.3984375" style="7"/>
  </cols>
  <sheetData>
    <row r="1" spans="1:279" s="214" customFormat="1" ht="16.5" customHeight="1" x14ac:dyDescent="0.35">
      <c r="A1" s="369"/>
      <c r="B1" s="370"/>
      <c r="C1" s="370"/>
      <c r="D1" s="455" t="s">
        <v>454</v>
      </c>
      <c r="E1" s="455"/>
      <c r="F1" s="455"/>
      <c r="G1" s="455"/>
      <c r="H1" s="455"/>
      <c r="I1" s="455"/>
      <c r="J1" s="455"/>
      <c r="K1" s="455"/>
      <c r="L1" s="455"/>
      <c r="M1" s="455"/>
      <c r="N1" s="455"/>
      <c r="O1" s="455"/>
      <c r="P1" s="455"/>
      <c r="Q1" s="456"/>
      <c r="R1" s="235"/>
      <c r="S1" s="361" t="s">
        <v>67</v>
      </c>
      <c r="T1" s="361"/>
      <c r="U1" s="361"/>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213"/>
      <c r="DI1" s="213"/>
      <c r="DJ1" s="213"/>
      <c r="DK1" s="213"/>
      <c r="DL1" s="213"/>
      <c r="DM1" s="213"/>
      <c r="DN1" s="213"/>
      <c r="DO1" s="213"/>
      <c r="DP1" s="213"/>
      <c r="DQ1" s="213"/>
      <c r="DR1" s="213"/>
      <c r="DS1" s="213"/>
      <c r="DT1" s="213"/>
      <c r="DU1" s="213"/>
      <c r="DV1" s="213"/>
      <c r="DW1" s="213"/>
      <c r="DX1" s="213"/>
      <c r="DY1" s="213"/>
      <c r="DZ1" s="213"/>
      <c r="EA1" s="213"/>
      <c r="EB1" s="213"/>
      <c r="EC1" s="213"/>
      <c r="ED1" s="213"/>
      <c r="EE1" s="213"/>
      <c r="EF1" s="213"/>
      <c r="EG1" s="213"/>
      <c r="EH1" s="213"/>
      <c r="EI1" s="213"/>
      <c r="EJ1" s="213"/>
      <c r="EK1" s="213"/>
      <c r="EL1" s="213"/>
      <c r="EM1" s="213"/>
      <c r="EN1" s="213"/>
      <c r="EO1" s="213"/>
      <c r="EP1" s="213"/>
      <c r="EQ1" s="213"/>
      <c r="ER1" s="213"/>
      <c r="ES1" s="213"/>
      <c r="ET1" s="213"/>
      <c r="EU1" s="213"/>
      <c r="EV1" s="213"/>
      <c r="EW1" s="213"/>
      <c r="EX1" s="213"/>
      <c r="EY1" s="213"/>
      <c r="EZ1" s="213"/>
      <c r="FA1" s="213"/>
      <c r="FB1" s="213"/>
      <c r="FC1" s="213"/>
      <c r="FD1" s="213"/>
      <c r="FE1" s="213"/>
      <c r="FF1" s="213"/>
      <c r="FG1" s="213"/>
      <c r="FH1" s="213"/>
      <c r="FI1" s="213"/>
      <c r="FJ1" s="213"/>
      <c r="FK1" s="213"/>
      <c r="FL1" s="213"/>
      <c r="FM1" s="213"/>
      <c r="FN1" s="213"/>
      <c r="FO1" s="213"/>
      <c r="FP1" s="213"/>
      <c r="FQ1" s="213"/>
      <c r="FR1" s="213"/>
      <c r="FS1" s="213"/>
      <c r="FT1" s="213"/>
      <c r="FU1" s="213"/>
      <c r="FV1" s="213"/>
      <c r="FW1" s="213"/>
      <c r="FX1" s="213"/>
      <c r="FY1" s="213"/>
      <c r="FZ1" s="213"/>
      <c r="GA1" s="213"/>
      <c r="GB1" s="213"/>
      <c r="GC1" s="213"/>
      <c r="GD1" s="213"/>
      <c r="GE1" s="213"/>
      <c r="GF1" s="213"/>
      <c r="GG1" s="213"/>
      <c r="GH1" s="213"/>
      <c r="GI1" s="213"/>
      <c r="GJ1" s="213"/>
      <c r="GK1" s="213"/>
      <c r="GL1" s="213"/>
      <c r="GM1" s="213"/>
      <c r="GN1" s="213"/>
      <c r="GO1" s="213"/>
      <c r="GP1" s="213"/>
      <c r="GQ1" s="213"/>
      <c r="GR1" s="213"/>
      <c r="GS1" s="213"/>
      <c r="GT1" s="213"/>
      <c r="GU1" s="213"/>
      <c r="GV1" s="213"/>
      <c r="GW1" s="213"/>
      <c r="GX1" s="213"/>
      <c r="GY1" s="213"/>
      <c r="GZ1" s="213"/>
      <c r="HA1" s="213"/>
      <c r="HB1" s="213"/>
      <c r="HC1" s="213"/>
      <c r="HD1" s="213"/>
      <c r="HE1" s="213"/>
      <c r="HF1" s="213"/>
      <c r="HG1" s="213"/>
      <c r="HH1" s="213"/>
      <c r="HI1" s="213"/>
      <c r="HJ1" s="213"/>
      <c r="HK1" s="213"/>
      <c r="HL1" s="213"/>
      <c r="HM1" s="213"/>
      <c r="HN1" s="213"/>
      <c r="HO1" s="213"/>
      <c r="HP1" s="213"/>
      <c r="HQ1" s="213"/>
      <c r="HR1" s="213"/>
      <c r="HS1" s="213"/>
      <c r="HT1" s="213"/>
      <c r="HU1" s="213"/>
      <c r="HV1" s="213"/>
      <c r="HW1" s="213"/>
      <c r="HX1" s="213"/>
      <c r="HY1" s="213"/>
      <c r="HZ1" s="213"/>
      <c r="IA1" s="213"/>
      <c r="IB1" s="213"/>
      <c r="IC1" s="213"/>
      <c r="ID1" s="213"/>
      <c r="IE1" s="213"/>
      <c r="IF1" s="213"/>
      <c r="IG1" s="213"/>
      <c r="IH1" s="213"/>
      <c r="II1" s="213"/>
      <c r="IJ1" s="213"/>
      <c r="IK1" s="213"/>
      <c r="IL1" s="213"/>
      <c r="IM1" s="213"/>
      <c r="IN1" s="213"/>
      <c r="IO1" s="213"/>
      <c r="IP1" s="213"/>
      <c r="IQ1" s="213"/>
      <c r="IR1" s="213"/>
      <c r="IS1" s="213"/>
      <c r="IT1" s="213"/>
      <c r="IU1" s="213"/>
      <c r="IV1" s="213"/>
      <c r="IW1" s="213"/>
      <c r="IX1" s="213"/>
      <c r="IY1" s="213"/>
      <c r="IZ1" s="213"/>
      <c r="JA1" s="213"/>
      <c r="JB1" s="213"/>
      <c r="JC1" s="213"/>
      <c r="JD1" s="213"/>
      <c r="JE1" s="213"/>
      <c r="JF1" s="213"/>
      <c r="JG1" s="213"/>
      <c r="JH1" s="213"/>
      <c r="JI1" s="213"/>
      <c r="JJ1" s="213"/>
      <c r="JK1" s="213"/>
      <c r="JL1" s="213"/>
      <c r="JM1" s="213"/>
      <c r="JN1" s="213"/>
      <c r="JO1" s="213"/>
      <c r="JP1" s="213"/>
      <c r="JQ1" s="213"/>
      <c r="JR1" s="213"/>
      <c r="JS1" s="213"/>
    </row>
    <row r="2" spans="1:279" s="214" customFormat="1" ht="39.75" customHeight="1" x14ac:dyDescent="0.35">
      <c r="A2" s="371"/>
      <c r="B2" s="372"/>
      <c r="C2" s="372"/>
      <c r="D2" s="457"/>
      <c r="E2" s="457"/>
      <c r="F2" s="457"/>
      <c r="G2" s="457"/>
      <c r="H2" s="457"/>
      <c r="I2" s="457"/>
      <c r="J2" s="457"/>
      <c r="K2" s="457"/>
      <c r="L2" s="457"/>
      <c r="M2" s="457"/>
      <c r="N2" s="457"/>
      <c r="O2" s="457"/>
      <c r="P2" s="457"/>
      <c r="Q2" s="458"/>
      <c r="R2" s="235"/>
      <c r="S2" s="361"/>
      <c r="T2" s="361"/>
      <c r="U2" s="361"/>
      <c r="V2" s="213"/>
      <c r="W2" s="213"/>
      <c r="X2" s="213"/>
      <c r="Y2" s="213"/>
      <c r="Z2" s="213"/>
      <c r="AA2" s="213"/>
      <c r="AB2" s="213"/>
      <c r="AC2" s="213"/>
      <c r="AD2" s="213"/>
      <c r="AE2" s="213"/>
      <c r="AF2" s="213"/>
      <c r="AG2" s="213"/>
      <c r="AH2" s="213"/>
      <c r="AI2" s="213"/>
      <c r="AJ2" s="213"/>
      <c r="AK2" s="213"/>
      <c r="AL2" s="213"/>
      <c r="AM2" s="213"/>
      <c r="AN2" s="213"/>
      <c r="AO2" s="213"/>
      <c r="AP2" s="213"/>
      <c r="AQ2" s="213"/>
      <c r="AR2" s="213"/>
      <c r="AS2" s="213"/>
      <c r="AT2" s="213"/>
      <c r="AU2" s="213"/>
      <c r="AV2" s="213"/>
      <c r="AW2" s="213"/>
      <c r="AX2" s="213"/>
      <c r="AY2" s="213"/>
      <c r="AZ2" s="213"/>
      <c r="BA2" s="213"/>
      <c r="BB2" s="213"/>
      <c r="BC2" s="213"/>
      <c r="BD2" s="213"/>
      <c r="BE2" s="213"/>
      <c r="BF2" s="213"/>
      <c r="BG2" s="213"/>
      <c r="BH2" s="213"/>
      <c r="BI2" s="213"/>
      <c r="BJ2" s="213"/>
      <c r="BK2" s="213"/>
      <c r="BL2" s="213"/>
      <c r="BM2" s="213"/>
      <c r="BN2" s="213"/>
      <c r="BO2" s="213"/>
      <c r="BP2" s="213"/>
      <c r="BQ2" s="213"/>
      <c r="BR2" s="213"/>
      <c r="BS2" s="213"/>
      <c r="BT2" s="213"/>
      <c r="BU2" s="213"/>
      <c r="BV2" s="213"/>
      <c r="BW2" s="213"/>
      <c r="BX2" s="213"/>
      <c r="BY2" s="213"/>
      <c r="BZ2" s="213"/>
      <c r="CA2" s="213"/>
      <c r="CB2" s="213"/>
      <c r="CC2" s="213"/>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c r="ED2" s="213"/>
      <c r="EE2" s="213"/>
      <c r="EF2" s="213"/>
      <c r="EG2" s="213"/>
      <c r="EH2" s="213"/>
      <c r="EI2" s="213"/>
      <c r="EJ2" s="213"/>
      <c r="EK2" s="213"/>
      <c r="EL2" s="213"/>
      <c r="EM2" s="213"/>
      <c r="EN2" s="213"/>
      <c r="EO2" s="213"/>
      <c r="EP2" s="213"/>
      <c r="EQ2" s="213"/>
      <c r="ER2" s="213"/>
      <c r="ES2" s="213"/>
      <c r="ET2" s="213"/>
      <c r="EU2" s="213"/>
      <c r="EV2" s="213"/>
      <c r="EW2" s="213"/>
      <c r="EX2" s="213"/>
      <c r="EY2" s="213"/>
      <c r="EZ2" s="213"/>
      <c r="FA2" s="213"/>
      <c r="FB2" s="213"/>
      <c r="FC2" s="213"/>
      <c r="FD2" s="213"/>
      <c r="FE2" s="213"/>
      <c r="FF2" s="213"/>
      <c r="FG2" s="213"/>
      <c r="FH2" s="213"/>
      <c r="FI2" s="213"/>
      <c r="FJ2" s="213"/>
      <c r="FK2" s="213"/>
      <c r="FL2" s="213"/>
      <c r="FM2" s="213"/>
      <c r="FN2" s="213"/>
      <c r="FO2" s="213"/>
      <c r="FP2" s="213"/>
      <c r="FQ2" s="213"/>
      <c r="FR2" s="213"/>
      <c r="FS2" s="213"/>
      <c r="FT2" s="213"/>
      <c r="FU2" s="213"/>
      <c r="FV2" s="213"/>
      <c r="FW2" s="213"/>
      <c r="FX2" s="213"/>
      <c r="FY2" s="213"/>
      <c r="FZ2" s="213"/>
      <c r="GA2" s="213"/>
      <c r="GB2" s="213"/>
      <c r="GC2" s="213"/>
      <c r="GD2" s="213"/>
      <c r="GE2" s="213"/>
      <c r="GF2" s="213"/>
      <c r="GG2" s="213"/>
      <c r="GH2" s="213"/>
      <c r="GI2" s="213"/>
      <c r="GJ2" s="213"/>
      <c r="GK2" s="213"/>
      <c r="GL2" s="213"/>
      <c r="GM2" s="213"/>
      <c r="GN2" s="213"/>
      <c r="GO2" s="213"/>
      <c r="GP2" s="213"/>
      <c r="GQ2" s="213"/>
      <c r="GR2" s="213"/>
      <c r="GS2" s="213"/>
      <c r="GT2" s="213"/>
      <c r="GU2" s="213"/>
      <c r="GV2" s="213"/>
      <c r="GW2" s="213"/>
      <c r="GX2" s="213"/>
      <c r="GY2" s="213"/>
      <c r="GZ2" s="213"/>
      <c r="HA2" s="213"/>
      <c r="HB2" s="213"/>
      <c r="HC2" s="213"/>
      <c r="HD2" s="213"/>
      <c r="HE2" s="213"/>
      <c r="HF2" s="213"/>
      <c r="HG2" s="213"/>
      <c r="HH2" s="213"/>
      <c r="HI2" s="213"/>
      <c r="HJ2" s="213"/>
      <c r="HK2" s="213"/>
      <c r="HL2" s="213"/>
      <c r="HM2" s="213"/>
      <c r="HN2" s="213"/>
      <c r="HO2" s="213"/>
      <c r="HP2" s="213"/>
      <c r="HQ2" s="213"/>
      <c r="HR2" s="213"/>
      <c r="HS2" s="213"/>
      <c r="HT2" s="213"/>
      <c r="HU2" s="213"/>
      <c r="HV2" s="213"/>
      <c r="HW2" s="213"/>
      <c r="HX2" s="213"/>
      <c r="HY2" s="213"/>
      <c r="HZ2" s="213"/>
      <c r="IA2" s="213"/>
      <c r="IB2" s="213"/>
      <c r="IC2" s="213"/>
      <c r="ID2" s="213"/>
      <c r="IE2" s="213"/>
      <c r="IF2" s="213"/>
      <c r="IG2" s="213"/>
      <c r="IH2" s="213"/>
      <c r="II2" s="213"/>
      <c r="IJ2" s="213"/>
      <c r="IK2" s="213"/>
      <c r="IL2" s="213"/>
      <c r="IM2" s="213"/>
      <c r="IN2" s="213"/>
      <c r="IO2" s="213"/>
      <c r="IP2" s="213"/>
      <c r="IQ2" s="213"/>
      <c r="IR2" s="213"/>
      <c r="IS2" s="213"/>
      <c r="IT2" s="213"/>
      <c r="IU2" s="213"/>
      <c r="IV2" s="213"/>
      <c r="IW2" s="213"/>
      <c r="IX2" s="213"/>
      <c r="IY2" s="213"/>
      <c r="IZ2" s="213"/>
      <c r="JA2" s="213"/>
      <c r="JB2" s="213"/>
      <c r="JC2" s="213"/>
      <c r="JD2" s="213"/>
      <c r="JE2" s="213"/>
      <c r="JF2" s="213"/>
      <c r="JG2" s="213"/>
      <c r="JH2" s="213"/>
      <c r="JI2" s="213"/>
      <c r="JJ2" s="213"/>
      <c r="JK2" s="213"/>
      <c r="JL2" s="213"/>
      <c r="JM2" s="213"/>
      <c r="JN2" s="213"/>
      <c r="JO2" s="213"/>
      <c r="JP2" s="213"/>
      <c r="JQ2" s="213"/>
      <c r="JR2" s="213"/>
      <c r="JS2" s="213"/>
    </row>
    <row r="3" spans="1:279" s="214" customFormat="1" ht="3" customHeight="1" x14ac:dyDescent="0.35">
      <c r="A3" s="2"/>
      <c r="B3" s="2"/>
      <c r="C3" s="233"/>
      <c r="D3" s="457"/>
      <c r="E3" s="457"/>
      <c r="F3" s="457"/>
      <c r="G3" s="457"/>
      <c r="H3" s="457"/>
      <c r="I3" s="457"/>
      <c r="J3" s="457"/>
      <c r="K3" s="457"/>
      <c r="L3" s="457"/>
      <c r="M3" s="457"/>
      <c r="N3" s="457"/>
      <c r="O3" s="457"/>
      <c r="P3" s="457"/>
      <c r="Q3" s="458"/>
      <c r="R3" s="235"/>
      <c r="S3" s="361"/>
      <c r="T3" s="361"/>
      <c r="U3" s="361"/>
      <c r="V3" s="213"/>
      <c r="W3" s="213"/>
      <c r="X3" s="213"/>
      <c r="Y3" s="213"/>
      <c r="Z3" s="213"/>
      <c r="AA3" s="213"/>
      <c r="AB3" s="213"/>
      <c r="AC3" s="213"/>
      <c r="AD3" s="213"/>
      <c r="AE3" s="213"/>
      <c r="AF3" s="213"/>
      <c r="AG3" s="213"/>
      <c r="AH3" s="213"/>
      <c r="AI3" s="213"/>
      <c r="AJ3" s="213"/>
      <c r="AK3" s="213"/>
      <c r="AL3" s="213"/>
      <c r="AM3" s="213"/>
      <c r="AN3" s="213"/>
      <c r="AO3" s="213"/>
      <c r="AP3" s="213"/>
      <c r="AQ3" s="213"/>
      <c r="AR3" s="213"/>
      <c r="AS3" s="213"/>
      <c r="AT3" s="213"/>
      <c r="AU3" s="213"/>
      <c r="AV3" s="213"/>
      <c r="AW3" s="213"/>
      <c r="AX3" s="213"/>
      <c r="AY3" s="213"/>
      <c r="AZ3" s="213"/>
      <c r="BA3" s="213"/>
      <c r="BB3" s="213"/>
      <c r="BC3" s="213"/>
      <c r="BD3" s="213"/>
      <c r="BE3" s="213"/>
      <c r="BF3" s="213"/>
      <c r="BG3" s="213"/>
      <c r="BH3" s="213"/>
      <c r="BI3" s="213"/>
      <c r="BJ3" s="213"/>
      <c r="BK3" s="213"/>
      <c r="BL3" s="213"/>
      <c r="BM3" s="213"/>
      <c r="BN3" s="213"/>
      <c r="BO3" s="213"/>
      <c r="BP3" s="213"/>
      <c r="BQ3" s="213"/>
      <c r="BR3" s="213"/>
      <c r="BS3" s="213"/>
      <c r="BT3" s="213"/>
      <c r="BU3" s="213"/>
      <c r="BV3" s="213"/>
      <c r="BW3" s="213"/>
      <c r="BX3" s="213"/>
      <c r="BY3" s="213"/>
      <c r="BZ3" s="213"/>
      <c r="CA3" s="213"/>
      <c r="CB3" s="213"/>
      <c r="CC3" s="213"/>
      <c r="CD3" s="213"/>
      <c r="CE3" s="213"/>
      <c r="CF3" s="213"/>
      <c r="CG3" s="213"/>
      <c r="CH3" s="213"/>
      <c r="CI3" s="213"/>
      <c r="CJ3" s="213"/>
      <c r="CK3" s="213"/>
      <c r="CL3" s="213"/>
      <c r="CM3" s="213"/>
      <c r="CN3" s="213"/>
      <c r="CO3" s="213"/>
      <c r="CP3" s="213"/>
      <c r="CQ3" s="213"/>
      <c r="CR3" s="213"/>
      <c r="CS3" s="213"/>
      <c r="CT3" s="213"/>
      <c r="CU3" s="213"/>
      <c r="CV3" s="213"/>
      <c r="CW3" s="213"/>
      <c r="CX3" s="213"/>
      <c r="CY3" s="213"/>
      <c r="CZ3" s="213"/>
      <c r="DA3" s="213"/>
      <c r="DB3" s="213"/>
      <c r="DC3" s="213"/>
      <c r="DD3" s="213"/>
      <c r="DE3" s="213"/>
      <c r="DF3" s="213"/>
      <c r="DG3" s="213"/>
      <c r="DH3" s="213"/>
      <c r="DI3" s="213"/>
      <c r="DJ3" s="213"/>
      <c r="DK3" s="213"/>
      <c r="DL3" s="213"/>
      <c r="DM3" s="213"/>
      <c r="DN3" s="213"/>
      <c r="DO3" s="213"/>
      <c r="DP3" s="213"/>
      <c r="DQ3" s="213"/>
      <c r="DR3" s="213"/>
      <c r="DS3" s="213"/>
      <c r="DT3" s="213"/>
      <c r="DU3" s="213"/>
      <c r="DV3" s="213"/>
      <c r="DW3" s="213"/>
      <c r="DX3" s="213"/>
      <c r="DY3" s="213"/>
      <c r="DZ3" s="213"/>
      <c r="EA3" s="213"/>
      <c r="EB3" s="213"/>
      <c r="EC3" s="213"/>
      <c r="ED3" s="213"/>
      <c r="EE3" s="213"/>
      <c r="EF3" s="213"/>
      <c r="EG3" s="213"/>
      <c r="EH3" s="213"/>
      <c r="EI3" s="213"/>
      <c r="EJ3" s="213"/>
      <c r="EK3" s="213"/>
      <c r="EL3" s="213"/>
      <c r="EM3" s="213"/>
      <c r="EN3" s="213"/>
      <c r="EO3" s="213"/>
      <c r="EP3" s="213"/>
      <c r="EQ3" s="213"/>
      <c r="ER3" s="213"/>
      <c r="ES3" s="213"/>
      <c r="ET3" s="213"/>
      <c r="EU3" s="213"/>
      <c r="EV3" s="213"/>
      <c r="EW3" s="213"/>
      <c r="EX3" s="213"/>
      <c r="EY3" s="213"/>
      <c r="EZ3" s="213"/>
      <c r="FA3" s="213"/>
      <c r="FB3" s="213"/>
      <c r="FC3" s="213"/>
      <c r="FD3" s="213"/>
      <c r="FE3" s="213"/>
      <c r="FF3" s="213"/>
      <c r="FG3" s="213"/>
      <c r="FH3" s="213"/>
      <c r="FI3" s="213"/>
      <c r="FJ3" s="213"/>
      <c r="FK3" s="213"/>
      <c r="FL3" s="213"/>
      <c r="FM3" s="213"/>
      <c r="FN3" s="213"/>
      <c r="FO3" s="213"/>
      <c r="FP3" s="213"/>
      <c r="FQ3" s="213"/>
      <c r="FR3" s="213"/>
      <c r="FS3" s="213"/>
      <c r="FT3" s="213"/>
      <c r="FU3" s="213"/>
      <c r="FV3" s="213"/>
      <c r="FW3" s="213"/>
      <c r="FX3" s="213"/>
      <c r="FY3" s="213"/>
      <c r="FZ3" s="213"/>
      <c r="GA3" s="213"/>
      <c r="GB3" s="213"/>
      <c r="GC3" s="213"/>
      <c r="GD3" s="213"/>
      <c r="GE3" s="213"/>
      <c r="GF3" s="213"/>
      <c r="GG3" s="213"/>
      <c r="GH3" s="213"/>
      <c r="GI3" s="213"/>
      <c r="GJ3" s="213"/>
      <c r="GK3" s="213"/>
      <c r="GL3" s="213"/>
      <c r="GM3" s="213"/>
      <c r="GN3" s="213"/>
      <c r="GO3" s="213"/>
      <c r="GP3" s="213"/>
      <c r="GQ3" s="213"/>
      <c r="GR3" s="213"/>
      <c r="GS3" s="213"/>
      <c r="GT3" s="213"/>
      <c r="GU3" s="213"/>
      <c r="GV3" s="213"/>
      <c r="GW3" s="213"/>
      <c r="GX3" s="213"/>
      <c r="GY3" s="213"/>
      <c r="GZ3" s="213"/>
      <c r="HA3" s="213"/>
      <c r="HB3" s="213"/>
      <c r="HC3" s="213"/>
      <c r="HD3" s="213"/>
      <c r="HE3" s="213"/>
      <c r="HF3" s="213"/>
      <c r="HG3" s="213"/>
      <c r="HH3" s="213"/>
      <c r="HI3" s="213"/>
      <c r="HJ3" s="213"/>
      <c r="HK3" s="213"/>
      <c r="HL3" s="213"/>
      <c r="HM3" s="213"/>
      <c r="HN3" s="213"/>
      <c r="HO3" s="213"/>
      <c r="HP3" s="213"/>
      <c r="HQ3" s="213"/>
      <c r="HR3" s="213"/>
      <c r="HS3" s="213"/>
      <c r="HT3" s="213"/>
      <c r="HU3" s="213"/>
      <c r="HV3" s="213"/>
      <c r="HW3" s="213"/>
      <c r="HX3" s="213"/>
      <c r="HY3" s="213"/>
      <c r="HZ3" s="213"/>
      <c r="IA3" s="213"/>
      <c r="IB3" s="213"/>
      <c r="IC3" s="213"/>
      <c r="ID3" s="213"/>
      <c r="IE3" s="213"/>
      <c r="IF3" s="213"/>
      <c r="IG3" s="213"/>
      <c r="IH3" s="213"/>
      <c r="II3" s="213"/>
      <c r="IJ3" s="213"/>
      <c r="IK3" s="213"/>
      <c r="IL3" s="213"/>
      <c r="IM3" s="213"/>
      <c r="IN3" s="213"/>
      <c r="IO3" s="213"/>
      <c r="IP3" s="213"/>
      <c r="IQ3" s="213"/>
      <c r="IR3" s="213"/>
      <c r="IS3" s="213"/>
      <c r="IT3" s="213"/>
      <c r="IU3" s="213"/>
      <c r="IV3" s="213"/>
      <c r="IW3" s="213"/>
      <c r="IX3" s="213"/>
      <c r="IY3" s="213"/>
      <c r="IZ3" s="213"/>
      <c r="JA3" s="213"/>
      <c r="JB3" s="213"/>
      <c r="JC3" s="213"/>
      <c r="JD3" s="213"/>
      <c r="JE3" s="213"/>
      <c r="JF3" s="213"/>
      <c r="JG3" s="213"/>
      <c r="JH3" s="213"/>
      <c r="JI3" s="213"/>
      <c r="JJ3" s="213"/>
      <c r="JK3" s="213"/>
      <c r="JL3" s="213"/>
      <c r="JM3" s="213"/>
      <c r="JN3" s="213"/>
      <c r="JO3" s="213"/>
      <c r="JP3" s="213"/>
      <c r="JQ3" s="213"/>
      <c r="JR3" s="213"/>
      <c r="JS3" s="213"/>
    </row>
    <row r="4" spans="1:279" s="214" customFormat="1" ht="41.25" customHeight="1" x14ac:dyDescent="0.35">
      <c r="A4" s="362" t="s">
        <v>0</v>
      </c>
      <c r="B4" s="363"/>
      <c r="C4" s="364"/>
      <c r="D4" s="365" t="str">
        <f>'Mapa Final'!D4</f>
        <v>Administración de Justicia</v>
      </c>
      <c r="E4" s="366"/>
      <c r="F4" s="366"/>
      <c r="G4" s="366"/>
      <c r="H4" s="366"/>
      <c r="I4" s="366"/>
      <c r="J4" s="366"/>
      <c r="K4" s="366"/>
      <c r="L4" s="366"/>
      <c r="M4" s="366"/>
      <c r="N4" s="367"/>
      <c r="O4" s="368"/>
      <c r="P4" s="368"/>
      <c r="Q4" s="368"/>
      <c r="R4" s="233"/>
      <c r="S4" s="1"/>
      <c r="T4" s="1"/>
      <c r="U4" s="1"/>
      <c r="V4" s="213"/>
      <c r="W4" s="213"/>
      <c r="X4" s="213"/>
      <c r="Y4" s="213"/>
      <c r="Z4" s="213"/>
      <c r="AA4" s="213"/>
      <c r="AB4" s="213"/>
      <c r="AC4" s="213"/>
      <c r="AD4" s="213"/>
      <c r="AE4" s="213"/>
      <c r="AF4" s="213"/>
      <c r="AG4" s="213"/>
      <c r="AH4" s="213"/>
      <c r="AI4" s="213"/>
      <c r="AJ4" s="213"/>
      <c r="AK4" s="213"/>
      <c r="AL4" s="213"/>
      <c r="AM4" s="213"/>
      <c r="AN4" s="213"/>
      <c r="AO4" s="213"/>
      <c r="AP4" s="213"/>
      <c r="AQ4" s="213"/>
      <c r="AR4" s="213"/>
      <c r="AS4" s="213"/>
      <c r="AT4" s="213"/>
      <c r="AU4" s="213"/>
      <c r="AV4" s="213"/>
      <c r="AW4" s="213"/>
      <c r="AX4" s="213"/>
      <c r="AY4" s="213"/>
      <c r="AZ4" s="213"/>
      <c r="BA4" s="213"/>
      <c r="BB4" s="213"/>
      <c r="BC4" s="213"/>
      <c r="BD4" s="213"/>
      <c r="BE4" s="213"/>
      <c r="BF4" s="213"/>
      <c r="BG4" s="213"/>
      <c r="BH4" s="213"/>
      <c r="BI4" s="213"/>
      <c r="BJ4" s="213"/>
      <c r="BK4" s="213"/>
      <c r="BL4" s="213"/>
      <c r="BM4" s="213"/>
      <c r="BN4" s="213"/>
      <c r="BO4" s="213"/>
      <c r="BP4" s="213"/>
      <c r="BQ4" s="213"/>
      <c r="BR4" s="213"/>
      <c r="BS4" s="213"/>
      <c r="BT4" s="213"/>
      <c r="BU4" s="213"/>
      <c r="BV4" s="213"/>
      <c r="BW4" s="213"/>
      <c r="BX4" s="213"/>
      <c r="BY4" s="213"/>
      <c r="BZ4" s="213"/>
      <c r="CA4" s="213"/>
      <c r="CB4" s="213"/>
      <c r="CC4" s="213"/>
      <c r="CD4" s="213"/>
      <c r="CE4" s="213"/>
      <c r="CF4" s="213"/>
      <c r="CG4" s="213"/>
      <c r="CH4" s="213"/>
      <c r="CI4" s="213"/>
      <c r="CJ4" s="213"/>
      <c r="CK4" s="213"/>
      <c r="CL4" s="213"/>
      <c r="CM4" s="213"/>
      <c r="CN4" s="213"/>
      <c r="CO4" s="213"/>
      <c r="CP4" s="213"/>
      <c r="CQ4" s="213"/>
      <c r="CR4" s="213"/>
      <c r="CS4" s="213"/>
      <c r="CT4" s="213"/>
      <c r="CU4" s="213"/>
      <c r="CV4" s="213"/>
      <c r="CW4" s="213"/>
      <c r="CX4" s="213"/>
      <c r="CY4" s="213"/>
      <c r="CZ4" s="213"/>
      <c r="DA4" s="213"/>
      <c r="DB4" s="213"/>
      <c r="DC4" s="213"/>
      <c r="DD4" s="213"/>
      <c r="DE4" s="213"/>
      <c r="DF4" s="213"/>
      <c r="DG4" s="213"/>
      <c r="DH4" s="213"/>
      <c r="DI4" s="213"/>
      <c r="DJ4" s="213"/>
      <c r="DK4" s="213"/>
      <c r="DL4" s="213"/>
      <c r="DM4" s="213"/>
      <c r="DN4" s="213"/>
      <c r="DO4" s="213"/>
      <c r="DP4" s="213"/>
      <c r="DQ4" s="213"/>
      <c r="DR4" s="213"/>
      <c r="DS4" s="213"/>
      <c r="DT4" s="213"/>
      <c r="DU4" s="213"/>
      <c r="DV4" s="213"/>
      <c r="DW4" s="213"/>
      <c r="DX4" s="213"/>
      <c r="DY4" s="213"/>
      <c r="DZ4" s="213"/>
      <c r="EA4" s="213"/>
      <c r="EB4" s="213"/>
      <c r="EC4" s="213"/>
      <c r="ED4" s="213"/>
      <c r="EE4" s="213"/>
      <c r="EF4" s="213"/>
      <c r="EG4" s="213"/>
      <c r="EH4" s="213"/>
      <c r="EI4" s="213"/>
      <c r="EJ4" s="213"/>
      <c r="EK4" s="213"/>
      <c r="EL4" s="213"/>
      <c r="EM4" s="213"/>
      <c r="EN4" s="213"/>
      <c r="EO4" s="213"/>
      <c r="EP4" s="213"/>
      <c r="EQ4" s="213"/>
      <c r="ER4" s="213"/>
      <c r="ES4" s="213"/>
      <c r="ET4" s="213"/>
      <c r="EU4" s="213"/>
      <c r="EV4" s="213"/>
      <c r="EW4" s="213"/>
      <c r="EX4" s="213"/>
      <c r="EY4" s="213"/>
      <c r="EZ4" s="213"/>
      <c r="FA4" s="213"/>
      <c r="FB4" s="213"/>
      <c r="FC4" s="213"/>
      <c r="FD4" s="213"/>
      <c r="FE4" s="213"/>
      <c r="FF4" s="213"/>
      <c r="FG4" s="213"/>
      <c r="FH4" s="213"/>
      <c r="FI4" s="213"/>
      <c r="FJ4" s="213"/>
      <c r="FK4" s="213"/>
      <c r="FL4" s="213"/>
      <c r="FM4" s="213"/>
      <c r="FN4" s="213"/>
      <c r="FO4" s="213"/>
      <c r="FP4" s="213"/>
      <c r="FQ4" s="213"/>
      <c r="FR4" s="213"/>
      <c r="FS4" s="213"/>
      <c r="FT4" s="213"/>
      <c r="FU4" s="213"/>
      <c r="FV4" s="213"/>
      <c r="FW4" s="213"/>
      <c r="FX4" s="213"/>
      <c r="FY4" s="213"/>
      <c r="FZ4" s="213"/>
      <c r="GA4" s="213"/>
      <c r="GB4" s="213"/>
      <c r="GC4" s="213"/>
      <c r="GD4" s="213"/>
      <c r="GE4" s="213"/>
      <c r="GF4" s="213"/>
      <c r="GG4" s="213"/>
      <c r="GH4" s="213"/>
      <c r="GI4" s="213"/>
      <c r="GJ4" s="213"/>
      <c r="GK4" s="213"/>
      <c r="GL4" s="213"/>
      <c r="GM4" s="213"/>
      <c r="GN4" s="213"/>
      <c r="GO4" s="213"/>
      <c r="GP4" s="213"/>
      <c r="GQ4" s="213"/>
      <c r="GR4" s="213"/>
      <c r="GS4" s="213"/>
      <c r="GT4" s="213"/>
      <c r="GU4" s="213"/>
      <c r="GV4" s="213"/>
      <c r="GW4" s="213"/>
      <c r="GX4" s="213"/>
      <c r="GY4" s="213"/>
      <c r="GZ4" s="213"/>
      <c r="HA4" s="213"/>
      <c r="HB4" s="213"/>
      <c r="HC4" s="213"/>
      <c r="HD4" s="213"/>
      <c r="HE4" s="213"/>
      <c r="HF4" s="213"/>
      <c r="HG4" s="213"/>
      <c r="HH4" s="213"/>
      <c r="HI4" s="213"/>
      <c r="HJ4" s="213"/>
      <c r="HK4" s="213"/>
      <c r="HL4" s="213"/>
      <c r="HM4" s="213"/>
      <c r="HN4" s="213"/>
      <c r="HO4" s="213"/>
      <c r="HP4" s="213"/>
      <c r="HQ4" s="213"/>
      <c r="HR4" s="213"/>
      <c r="HS4" s="213"/>
      <c r="HT4" s="213"/>
      <c r="HU4" s="213"/>
      <c r="HV4" s="213"/>
      <c r="HW4" s="213"/>
      <c r="HX4" s="213"/>
      <c r="HY4" s="213"/>
      <c r="HZ4" s="213"/>
      <c r="IA4" s="213"/>
      <c r="IB4" s="213"/>
      <c r="IC4" s="213"/>
      <c r="ID4" s="213"/>
      <c r="IE4" s="213"/>
      <c r="IF4" s="213"/>
      <c r="IG4" s="213"/>
      <c r="IH4" s="213"/>
      <c r="II4" s="213"/>
      <c r="IJ4" s="213"/>
      <c r="IK4" s="213"/>
      <c r="IL4" s="213"/>
      <c r="IM4" s="213"/>
      <c r="IN4" s="213"/>
      <c r="IO4" s="213"/>
      <c r="IP4" s="213"/>
      <c r="IQ4" s="213"/>
      <c r="IR4" s="213"/>
      <c r="IS4" s="213"/>
      <c r="IT4" s="213"/>
      <c r="IU4" s="213"/>
      <c r="IV4" s="213"/>
      <c r="IW4" s="213"/>
      <c r="IX4" s="213"/>
      <c r="IY4" s="213"/>
      <c r="IZ4" s="213"/>
      <c r="JA4" s="213"/>
      <c r="JB4" s="213"/>
      <c r="JC4" s="213"/>
      <c r="JD4" s="213"/>
      <c r="JE4" s="213"/>
      <c r="JF4" s="213"/>
      <c r="JG4" s="213"/>
      <c r="JH4" s="213"/>
      <c r="JI4" s="213"/>
      <c r="JJ4" s="213"/>
      <c r="JK4" s="213"/>
      <c r="JL4" s="213"/>
      <c r="JM4" s="213"/>
      <c r="JN4" s="213"/>
      <c r="JO4" s="213"/>
      <c r="JP4" s="213"/>
      <c r="JQ4" s="213"/>
      <c r="JR4" s="213"/>
      <c r="JS4" s="213"/>
    </row>
    <row r="5" spans="1:279" s="214" customFormat="1" ht="52.5" customHeight="1" x14ac:dyDescent="0.35">
      <c r="A5" s="362" t="s">
        <v>1</v>
      </c>
      <c r="B5" s="363"/>
      <c r="C5" s="364"/>
      <c r="D5" s="373" t="str">
        <f>'Mapa Final'!D5</f>
        <v>Administrar justicia dirigiendo la actuación procesal, hacia la emisión de una decisión de carácter definitivo mediante la aplicación de la normatividad vigente.</v>
      </c>
      <c r="E5" s="374"/>
      <c r="F5" s="374"/>
      <c r="G5" s="374"/>
      <c r="H5" s="374"/>
      <c r="I5" s="374"/>
      <c r="J5" s="374"/>
      <c r="K5" s="374"/>
      <c r="L5" s="374"/>
      <c r="M5" s="374"/>
      <c r="N5" s="375"/>
      <c r="O5" s="1"/>
      <c r="P5" s="1"/>
      <c r="Q5" s="1"/>
      <c r="R5" s="1"/>
      <c r="S5" s="1"/>
      <c r="T5" s="1"/>
      <c r="U5" s="1"/>
      <c r="V5" s="213"/>
      <c r="W5" s="213"/>
      <c r="X5" s="213"/>
      <c r="Y5" s="213"/>
      <c r="Z5" s="213"/>
      <c r="AA5" s="213"/>
      <c r="AB5" s="213"/>
      <c r="AC5" s="213"/>
      <c r="AD5" s="213"/>
      <c r="AE5" s="213"/>
      <c r="AF5" s="213"/>
      <c r="AG5" s="213"/>
      <c r="AH5" s="213"/>
      <c r="AI5" s="213"/>
      <c r="AJ5" s="213"/>
      <c r="AK5" s="213"/>
      <c r="AL5" s="213"/>
      <c r="AM5" s="213"/>
      <c r="AN5" s="213"/>
      <c r="AO5" s="213"/>
      <c r="AP5" s="213"/>
      <c r="AQ5" s="213"/>
      <c r="AR5" s="213"/>
      <c r="AS5" s="213"/>
      <c r="AT5" s="213"/>
      <c r="AU5" s="213"/>
      <c r="AV5" s="213"/>
      <c r="AW5" s="213"/>
      <c r="AX5" s="213"/>
      <c r="AY5" s="213"/>
      <c r="AZ5" s="213"/>
      <c r="BA5" s="213"/>
      <c r="BB5" s="213"/>
      <c r="BC5" s="213"/>
      <c r="BD5" s="213"/>
      <c r="BE5" s="213"/>
      <c r="BF5" s="213"/>
      <c r="BG5" s="213"/>
      <c r="BH5" s="213"/>
      <c r="BI5" s="213"/>
      <c r="BJ5" s="213"/>
      <c r="BK5" s="213"/>
      <c r="BL5" s="213"/>
      <c r="BM5" s="213"/>
      <c r="BN5" s="213"/>
      <c r="BO5" s="213"/>
      <c r="BP5" s="213"/>
      <c r="BQ5" s="213"/>
      <c r="BR5" s="213"/>
      <c r="BS5" s="213"/>
      <c r="BT5" s="213"/>
      <c r="BU5" s="213"/>
      <c r="BV5" s="213"/>
      <c r="BW5" s="213"/>
      <c r="BX5" s="213"/>
      <c r="BY5" s="213"/>
      <c r="BZ5" s="213"/>
      <c r="CA5" s="213"/>
      <c r="CB5" s="213"/>
      <c r="CC5" s="213"/>
      <c r="CD5" s="213"/>
      <c r="CE5" s="213"/>
      <c r="CF5" s="213"/>
      <c r="CG5" s="213"/>
      <c r="CH5" s="213"/>
      <c r="CI5" s="213"/>
      <c r="CJ5" s="213"/>
      <c r="CK5" s="213"/>
      <c r="CL5" s="213"/>
      <c r="CM5" s="213"/>
      <c r="CN5" s="213"/>
      <c r="CO5" s="213"/>
      <c r="CP5" s="213"/>
      <c r="CQ5" s="213"/>
      <c r="CR5" s="213"/>
      <c r="CS5" s="213"/>
      <c r="CT5" s="213"/>
      <c r="CU5" s="213"/>
      <c r="CV5" s="213"/>
      <c r="CW5" s="213"/>
      <c r="CX5" s="213"/>
      <c r="CY5" s="213"/>
      <c r="CZ5" s="213"/>
      <c r="DA5" s="213"/>
      <c r="DB5" s="213"/>
      <c r="DC5" s="213"/>
      <c r="DD5" s="213"/>
      <c r="DE5" s="213"/>
      <c r="DF5" s="213"/>
      <c r="DG5" s="213"/>
      <c r="DH5" s="213"/>
      <c r="DI5" s="213"/>
      <c r="DJ5" s="213"/>
      <c r="DK5" s="213"/>
      <c r="DL5" s="213"/>
      <c r="DM5" s="213"/>
      <c r="DN5" s="213"/>
      <c r="DO5" s="213"/>
      <c r="DP5" s="213"/>
      <c r="DQ5" s="213"/>
      <c r="DR5" s="213"/>
      <c r="DS5" s="213"/>
      <c r="DT5" s="213"/>
      <c r="DU5" s="213"/>
      <c r="DV5" s="213"/>
      <c r="DW5" s="213"/>
      <c r="DX5" s="213"/>
      <c r="DY5" s="213"/>
      <c r="DZ5" s="213"/>
      <c r="EA5" s="213"/>
      <c r="EB5" s="213"/>
      <c r="EC5" s="213"/>
      <c r="ED5" s="213"/>
      <c r="EE5" s="213"/>
      <c r="EF5" s="213"/>
      <c r="EG5" s="213"/>
      <c r="EH5" s="213"/>
      <c r="EI5" s="213"/>
      <c r="EJ5" s="213"/>
      <c r="EK5" s="213"/>
      <c r="EL5" s="213"/>
      <c r="EM5" s="213"/>
      <c r="EN5" s="213"/>
      <c r="EO5" s="213"/>
      <c r="EP5" s="213"/>
      <c r="EQ5" s="213"/>
      <c r="ER5" s="213"/>
      <c r="ES5" s="213"/>
      <c r="ET5" s="213"/>
      <c r="EU5" s="213"/>
      <c r="EV5" s="213"/>
      <c r="EW5" s="213"/>
      <c r="EX5" s="213"/>
      <c r="EY5" s="213"/>
      <c r="EZ5" s="213"/>
      <c r="FA5" s="213"/>
      <c r="FB5" s="213"/>
      <c r="FC5" s="213"/>
      <c r="FD5" s="213"/>
      <c r="FE5" s="213"/>
      <c r="FF5" s="213"/>
      <c r="FG5" s="213"/>
      <c r="FH5" s="213"/>
      <c r="FI5" s="213"/>
      <c r="FJ5" s="213"/>
      <c r="FK5" s="213"/>
      <c r="FL5" s="213"/>
      <c r="FM5" s="213"/>
      <c r="FN5" s="213"/>
      <c r="FO5" s="213"/>
      <c r="FP5" s="213"/>
      <c r="FQ5" s="213"/>
      <c r="FR5" s="213"/>
      <c r="FS5" s="213"/>
      <c r="FT5" s="213"/>
      <c r="FU5" s="213"/>
      <c r="FV5" s="213"/>
      <c r="FW5" s="213"/>
      <c r="FX5" s="213"/>
      <c r="FY5" s="213"/>
      <c r="FZ5" s="213"/>
      <c r="GA5" s="213"/>
      <c r="GB5" s="213"/>
      <c r="GC5" s="213"/>
      <c r="GD5" s="213"/>
      <c r="GE5" s="213"/>
      <c r="GF5" s="213"/>
      <c r="GG5" s="213"/>
      <c r="GH5" s="213"/>
      <c r="GI5" s="213"/>
      <c r="GJ5" s="213"/>
      <c r="GK5" s="213"/>
      <c r="GL5" s="213"/>
      <c r="GM5" s="213"/>
      <c r="GN5" s="213"/>
      <c r="GO5" s="213"/>
      <c r="GP5" s="213"/>
      <c r="GQ5" s="213"/>
      <c r="GR5" s="213"/>
      <c r="GS5" s="213"/>
      <c r="GT5" s="213"/>
      <c r="GU5" s="213"/>
      <c r="GV5" s="213"/>
      <c r="GW5" s="213"/>
      <c r="GX5" s="213"/>
      <c r="GY5" s="213"/>
      <c r="GZ5" s="213"/>
      <c r="HA5" s="213"/>
      <c r="HB5" s="213"/>
      <c r="HC5" s="213"/>
      <c r="HD5" s="213"/>
      <c r="HE5" s="213"/>
      <c r="HF5" s="213"/>
      <c r="HG5" s="213"/>
      <c r="HH5" s="213"/>
      <c r="HI5" s="213"/>
      <c r="HJ5" s="213"/>
      <c r="HK5" s="213"/>
      <c r="HL5" s="213"/>
      <c r="HM5" s="213"/>
      <c r="HN5" s="213"/>
      <c r="HO5" s="213"/>
      <c r="HP5" s="213"/>
      <c r="HQ5" s="213"/>
      <c r="HR5" s="213"/>
      <c r="HS5" s="213"/>
      <c r="HT5" s="213"/>
      <c r="HU5" s="213"/>
      <c r="HV5" s="213"/>
      <c r="HW5" s="213"/>
      <c r="HX5" s="213"/>
      <c r="HY5" s="213"/>
      <c r="HZ5" s="213"/>
      <c r="IA5" s="213"/>
      <c r="IB5" s="213"/>
      <c r="IC5" s="213"/>
      <c r="ID5" s="213"/>
      <c r="IE5" s="213"/>
      <c r="IF5" s="213"/>
      <c r="IG5" s="213"/>
      <c r="IH5" s="213"/>
      <c r="II5" s="213"/>
      <c r="IJ5" s="213"/>
      <c r="IK5" s="213"/>
      <c r="IL5" s="213"/>
      <c r="IM5" s="213"/>
      <c r="IN5" s="213"/>
      <c r="IO5" s="213"/>
      <c r="IP5" s="213"/>
      <c r="IQ5" s="213"/>
      <c r="IR5" s="213"/>
      <c r="IS5" s="213"/>
      <c r="IT5" s="213"/>
      <c r="IU5" s="213"/>
      <c r="IV5" s="213"/>
      <c r="IW5" s="213"/>
      <c r="IX5" s="213"/>
      <c r="IY5" s="213"/>
      <c r="IZ5" s="213"/>
      <c r="JA5" s="213"/>
      <c r="JB5" s="213"/>
      <c r="JC5" s="213"/>
      <c r="JD5" s="213"/>
      <c r="JE5" s="213"/>
      <c r="JF5" s="213"/>
      <c r="JG5" s="213"/>
      <c r="JH5" s="213"/>
      <c r="JI5" s="213"/>
      <c r="JJ5" s="213"/>
      <c r="JK5" s="213"/>
      <c r="JL5" s="213"/>
      <c r="JM5" s="213"/>
      <c r="JN5" s="213"/>
      <c r="JO5" s="213"/>
      <c r="JP5" s="213"/>
      <c r="JQ5" s="213"/>
      <c r="JR5" s="213"/>
      <c r="JS5" s="213"/>
    </row>
    <row r="6" spans="1:279" s="214" customFormat="1" ht="32.25" customHeight="1" thickBot="1" x14ac:dyDescent="0.4">
      <c r="A6" s="362" t="s">
        <v>2</v>
      </c>
      <c r="B6" s="363"/>
      <c r="C6" s="364"/>
      <c r="D6" s="373" t="str">
        <f>'Mapa Final'!D6</f>
        <v xml:space="preserve">Despachos Judiciales </v>
      </c>
      <c r="E6" s="374"/>
      <c r="F6" s="374"/>
      <c r="G6" s="374"/>
      <c r="H6" s="374"/>
      <c r="I6" s="374"/>
      <c r="J6" s="374"/>
      <c r="K6" s="374"/>
      <c r="L6" s="374"/>
      <c r="M6" s="374"/>
      <c r="N6" s="375"/>
      <c r="O6" s="1"/>
      <c r="P6" s="1"/>
      <c r="Q6" s="1"/>
      <c r="R6" s="1"/>
      <c r="S6" s="1"/>
      <c r="T6" s="1"/>
      <c r="U6" s="1"/>
      <c r="V6" s="213"/>
      <c r="W6" s="213"/>
      <c r="X6" s="213"/>
      <c r="Y6" s="213"/>
      <c r="Z6" s="213"/>
      <c r="AA6" s="213"/>
      <c r="AB6" s="213"/>
      <c r="AC6" s="213"/>
      <c r="AD6" s="213"/>
      <c r="AE6" s="213"/>
      <c r="AF6" s="213"/>
      <c r="AG6" s="213"/>
      <c r="AH6" s="213"/>
      <c r="AI6" s="213"/>
      <c r="AJ6" s="213"/>
      <c r="AK6" s="213"/>
      <c r="AL6" s="213"/>
      <c r="AM6" s="213"/>
      <c r="AN6" s="213"/>
      <c r="AO6" s="213"/>
      <c r="AP6" s="213"/>
      <c r="AQ6" s="213"/>
      <c r="AR6" s="213"/>
      <c r="AS6" s="213"/>
      <c r="AT6" s="213"/>
      <c r="AU6" s="213"/>
      <c r="AV6" s="213"/>
      <c r="AW6" s="213"/>
      <c r="AX6" s="213"/>
      <c r="AY6" s="213"/>
      <c r="AZ6" s="213"/>
      <c r="BA6" s="213"/>
      <c r="BB6" s="213"/>
      <c r="BC6" s="213"/>
      <c r="BD6" s="213"/>
      <c r="BE6" s="213"/>
      <c r="BF6" s="213"/>
      <c r="BG6" s="213"/>
      <c r="BH6" s="213"/>
      <c r="BI6" s="213"/>
      <c r="BJ6" s="213"/>
      <c r="BK6" s="213"/>
      <c r="BL6" s="213"/>
      <c r="BM6" s="213"/>
      <c r="BN6" s="213"/>
      <c r="BO6" s="213"/>
      <c r="BP6" s="213"/>
      <c r="BQ6" s="213"/>
      <c r="BR6" s="213"/>
      <c r="BS6" s="213"/>
      <c r="BT6" s="213"/>
      <c r="BU6" s="213"/>
      <c r="BV6" s="213"/>
      <c r="BW6" s="213"/>
      <c r="BX6" s="213"/>
      <c r="BY6" s="213"/>
      <c r="BZ6" s="213"/>
      <c r="CA6" s="213"/>
      <c r="CB6" s="213"/>
      <c r="CC6" s="213"/>
      <c r="CD6" s="213"/>
      <c r="CE6" s="213"/>
      <c r="CF6" s="213"/>
      <c r="CG6" s="213"/>
      <c r="CH6" s="213"/>
      <c r="CI6" s="213"/>
      <c r="CJ6" s="213"/>
      <c r="CK6" s="213"/>
      <c r="CL6" s="213"/>
      <c r="CM6" s="213"/>
      <c r="CN6" s="213"/>
      <c r="CO6" s="213"/>
      <c r="CP6" s="213"/>
      <c r="CQ6" s="213"/>
      <c r="CR6" s="213"/>
      <c r="CS6" s="213"/>
      <c r="CT6" s="213"/>
      <c r="CU6" s="213"/>
      <c r="CV6" s="213"/>
      <c r="CW6" s="213"/>
      <c r="CX6" s="213"/>
      <c r="CY6" s="213"/>
      <c r="CZ6" s="213"/>
      <c r="DA6" s="213"/>
      <c r="DB6" s="213"/>
      <c r="DC6" s="213"/>
      <c r="DD6" s="213"/>
      <c r="DE6" s="213"/>
      <c r="DF6" s="213"/>
      <c r="DG6" s="213"/>
      <c r="DH6" s="213"/>
      <c r="DI6" s="213"/>
      <c r="DJ6" s="213"/>
      <c r="DK6" s="213"/>
      <c r="DL6" s="213"/>
      <c r="DM6" s="213"/>
      <c r="DN6" s="213"/>
      <c r="DO6" s="213"/>
      <c r="DP6" s="213"/>
      <c r="DQ6" s="213"/>
      <c r="DR6" s="213"/>
      <c r="DS6" s="213"/>
      <c r="DT6" s="213"/>
      <c r="DU6" s="213"/>
      <c r="DV6" s="213"/>
      <c r="DW6" s="213"/>
      <c r="DX6" s="213"/>
      <c r="DY6" s="213"/>
      <c r="DZ6" s="213"/>
      <c r="EA6" s="213"/>
      <c r="EB6" s="213"/>
      <c r="EC6" s="213"/>
      <c r="ED6" s="213"/>
      <c r="EE6" s="213"/>
      <c r="EF6" s="213"/>
      <c r="EG6" s="213"/>
      <c r="EH6" s="213"/>
      <c r="EI6" s="213"/>
      <c r="EJ6" s="213"/>
      <c r="EK6" s="213"/>
      <c r="EL6" s="213"/>
      <c r="EM6" s="213"/>
      <c r="EN6" s="213"/>
      <c r="EO6" s="213"/>
      <c r="EP6" s="213"/>
      <c r="EQ6" s="213"/>
      <c r="ER6" s="213"/>
      <c r="ES6" s="213"/>
      <c r="ET6" s="213"/>
      <c r="EU6" s="213"/>
      <c r="EV6" s="213"/>
      <c r="EW6" s="213"/>
      <c r="EX6" s="213"/>
      <c r="EY6" s="213"/>
      <c r="EZ6" s="213"/>
      <c r="FA6" s="213"/>
      <c r="FB6" s="213"/>
      <c r="FC6" s="213"/>
      <c r="FD6" s="213"/>
      <c r="FE6" s="213"/>
      <c r="FF6" s="213"/>
      <c r="FG6" s="213"/>
      <c r="FH6" s="213"/>
      <c r="FI6" s="213"/>
      <c r="FJ6" s="213"/>
      <c r="FK6" s="213"/>
      <c r="FL6" s="213"/>
      <c r="FM6" s="213"/>
      <c r="FN6" s="213"/>
      <c r="FO6" s="213"/>
      <c r="FP6" s="213"/>
      <c r="FQ6" s="213"/>
      <c r="FR6" s="213"/>
      <c r="FS6" s="213"/>
      <c r="FT6" s="213"/>
      <c r="FU6" s="213"/>
      <c r="FV6" s="213"/>
      <c r="FW6" s="213"/>
      <c r="FX6" s="213"/>
      <c r="FY6" s="213"/>
      <c r="FZ6" s="213"/>
      <c r="GA6" s="213"/>
      <c r="GB6" s="213"/>
      <c r="GC6" s="213"/>
      <c r="GD6" s="213"/>
      <c r="GE6" s="213"/>
      <c r="GF6" s="213"/>
      <c r="GG6" s="213"/>
      <c r="GH6" s="213"/>
      <c r="GI6" s="213"/>
      <c r="GJ6" s="213"/>
      <c r="GK6" s="213"/>
      <c r="GL6" s="213"/>
      <c r="GM6" s="213"/>
      <c r="GN6" s="213"/>
      <c r="GO6" s="213"/>
      <c r="GP6" s="213"/>
      <c r="GQ6" s="213"/>
      <c r="GR6" s="213"/>
      <c r="GS6" s="213"/>
      <c r="GT6" s="213"/>
      <c r="GU6" s="213"/>
      <c r="GV6" s="213"/>
      <c r="GW6" s="213"/>
      <c r="GX6" s="213"/>
      <c r="GY6" s="213"/>
      <c r="GZ6" s="213"/>
      <c r="HA6" s="213"/>
      <c r="HB6" s="213"/>
      <c r="HC6" s="213"/>
      <c r="HD6" s="213"/>
      <c r="HE6" s="213"/>
      <c r="HF6" s="213"/>
      <c r="HG6" s="213"/>
      <c r="HH6" s="213"/>
      <c r="HI6" s="213"/>
      <c r="HJ6" s="213"/>
      <c r="HK6" s="213"/>
      <c r="HL6" s="213"/>
      <c r="HM6" s="213"/>
      <c r="HN6" s="213"/>
      <c r="HO6" s="213"/>
      <c r="HP6" s="213"/>
      <c r="HQ6" s="213"/>
      <c r="HR6" s="213"/>
      <c r="HS6" s="213"/>
      <c r="HT6" s="213"/>
      <c r="HU6" s="213"/>
      <c r="HV6" s="213"/>
      <c r="HW6" s="213"/>
      <c r="HX6" s="213"/>
      <c r="HY6" s="213"/>
      <c r="HZ6" s="213"/>
      <c r="IA6" s="213"/>
      <c r="IB6" s="213"/>
      <c r="IC6" s="213"/>
      <c r="ID6" s="213"/>
      <c r="IE6" s="213"/>
      <c r="IF6" s="213"/>
      <c r="IG6" s="213"/>
      <c r="IH6" s="213"/>
      <c r="II6" s="213"/>
      <c r="IJ6" s="213"/>
      <c r="IK6" s="213"/>
      <c r="IL6" s="213"/>
      <c r="IM6" s="213"/>
      <c r="IN6" s="213"/>
      <c r="IO6" s="213"/>
      <c r="IP6" s="213"/>
      <c r="IQ6" s="213"/>
      <c r="IR6" s="213"/>
      <c r="IS6" s="213"/>
      <c r="IT6" s="213"/>
      <c r="IU6" s="213"/>
      <c r="IV6" s="213"/>
      <c r="IW6" s="213"/>
      <c r="IX6" s="213"/>
      <c r="IY6" s="213"/>
      <c r="IZ6" s="213"/>
      <c r="JA6" s="213"/>
      <c r="JB6" s="213"/>
      <c r="JC6" s="213"/>
      <c r="JD6" s="213"/>
      <c r="JE6" s="213"/>
      <c r="JF6" s="213"/>
      <c r="JG6" s="213"/>
      <c r="JH6" s="213"/>
      <c r="JI6" s="213"/>
      <c r="JJ6" s="213"/>
      <c r="JK6" s="213"/>
      <c r="JL6" s="213"/>
      <c r="JM6" s="213"/>
      <c r="JN6" s="213"/>
      <c r="JO6" s="213"/>
      <c r="JP6" s="213"/>
      <c r="JQ6" s="213"/>
      <c r="JR6" s="213"/>
      <c r="JS6" s="213"/>
    </row>
    <row r="7" spans="1:279" s="217" customFormat="1" ht="38.25" customHeight="1" thickTop="1" thickBot="1" x14ac:dyDescent="0.5">
      <c r="A7" s="450" t="s">
        <v>439</v>
      </c>
      <c r="B7" s="451"/>
      <c r="C7" s="451"/>
      <c r="D7" s="451"/>
      <c r="E7" s="451"/>
      <c r="F7" s="452"/>
      <c r="G7" s="215"/>
      <c r="H7" s="453" t="s">
        <v>440</v>
      </c>
      <c r="I7" s="453"/>
      <c r="J7" s="453"/>
      <c r="K7" s="453" t="s">
        <v>441</v>
      </c>
      <c r="L7" s="453"/>
      <c r="M7" s="453"/>
      <c r="N7" s="454" t="s">
        <v>303</v>
      </c>
      <c r="O7" s="459" t="s">
        <v>442</v>
      </c>
      <c r="P7" s="461" t="s">
        <v>443</v>
      </c>
      <c r="Q7" s="464"/>
      <c r="R7" s="462"/>
      <c r="S7" s="461" t="s">
        <v>444</v>
      </c>
      <c r="T7" s="462"/>
      <c r="U7" s="463" t="s">
        <v>455</v>
      </c>
      <c r="V7" s="216"/>
      <c r="W7" s="216"/>
      <c r="X7" s="216"/>
      <c r="Y7" s="216"/>
      <c r="Z7" s="216"/>
      <c r="AA7" s="216"/>
      <c r="AB7" s="216"/>
      <c r="AC7" s="216"/>
      <c r="AD7" s="216"/>
      <c r="AE7" s="216"/>
      <c r="AF7" s="216"/>
      <c r="AG7" s="216"/>
      <c r="AH7" s="216"/>
      <c r="AI7" s="216"/>
      <c r="AJ7" s="216"/>
      <c r="AK7" s="216"/>
      <c r="AL7" s="216"/>
      <c r="AM7" s="216"/>
      <c r="AN7" s="216"/>
      <c r="AO7" s="216"/>
      <c r="AP7" s="216"/>
      <c r="AQ7" s="216"/>
      <c r="AR7" s="216"/>
      <c r="AS7" s="216"/>
      <c r="AT7" s="216"/>
      <c r="AU7" s="216"/>
      <c r="AV7" s="216"/>
      <c r="AW7" s="216"/>
      <c r="AX7" s="216"/>
      <c r="AY7" s="216"/>
      <c r="AZ7" s="216"/>
      <c r="BA7" s="216"/>
      <c r="BB7" s="216"/>
      <c r="BC7" s="216"/>
      <c r="BD7" s="216"/>
      <c r="BE7" s="216"/>
      <c r="BF7" s="216"/>
      <c r="BG7" s="216"/>
      <c r="BH7" s="216"/>
      <c r="BI7" s="216"/>
      <c r="BJ7" s="216"/>
      <c r="BK7" s="216"/>
      <c r="BL7" s="216"/>
      <c r="BM7" s="216"/>
      <c r="BN7" s="216"/>
      <c r="BO7" s="216"/>
      <c r="BP7" s="216"/>
      <c r="BQ7" s="216"/>
      <c r="BR7" s="216"/>
      <c r="BS7" s="216"/>
      <c r="BT7" s="216"/>
      <c r="BU7" s="216"/>
      <c r="BV7" s="216"/>
      <c r="BW7" s="216"/>
      <c r="BX7" s="216"/>
      <c r="BY7" s="216"/>
      <c r="BZ7" s="216"/>
      <c r="CA7" s="216"/>
      <c r="CB7" s="216"/>
      <c r="CC7" s="216"/>
      <c r="CD7" s="216"/>
      <c r="CE7" s="216"/>
      <c r="CF7" s="216"/>
      <c r="CG7" s="216"/>
      <c r="CH7" s="216"/>
      <c r="CI7" s="216"/>
      <c r="CJ7" s="216"/>
      <c r="CK7" s="216"/>
      <c r="CL7" s="216"/>
      <c r="CM7" s="216"/>
      <c r="CN7" s="216"/>
      <c r="CO7" s="216"/>
      <c r="CP7" s="216"/>
      <c r="CQ7" s="216"/>
      <c r="CR7" s="216"/>
      <c r="CS7" s="216"/>
      <c r="CT7" s="216"/>
      <c r="CU7" s="216"/>
      <c r="CV7" s="216"/>
      <c r="CW7" s="216"/>
      <c r="CX7" s="216"/>
      <c r="CY7" s="216"/>
      <c r="CZ7" s="216"/>
      <c r="DA7" s="216"/>
      <c r="DB7" s="216"/>
      <c r="DC7" s="216"/>
      <c r="DD7" s="216"/>
      <c r="DE7" s="216"/>
      <c r="DF7" s="216"/>
      <c r="DG7" s="216"/>
      <c r="DH7" s="216"/>
      <c r="DI7" s="216"/>
      <c r="DJ7" s="216"/>
      <c r="DK7" s="216"/>
      <c r="DL7" s="216"/>
      <c r="DM7" s="216"/>
      <c r="DN7" s="216"/>
      <c r="DO7" s="216"/>
      <c r="DP7" s="216"/>
      <c r="DQ7" s="216"/>
      <c r="DR7" s="216"/>
      <c r="DS7" s="216"/>
      <c r="DT7" s="216"/>
      <c r="DU7" s="216"/>
      <c r="DV7" s="216"/>
      <c r="DW7" s="216"/>
      <c r="DX7" s="216"/>
      <c r="DY7" s="216"/>
      <c r="DZ7" s="216"/>
      <c r="EA7" s="216"/>
      <c r="EB7" s="216"/>
      <c r="EC7" s="216"/>
      <c r="ED7" s="216"/>
      <c r="EE7" s="216"/>
      <c r="EF7" s="216"/>
      <c r="EG7" s="216"/>
      <c r="EH7" s="216"/>
      <c r="EI7" s="216"/>
      <c r="EJ7" s="216"/>
      <c r="EK7" s="216"/>
      <c r="EL7" s="216"/>
      <c r="EM7" s="216"/>
      <c r="EN7" s="216"/>
      <c r="EO7" s="216"/>
      <c r="EP7" s="216"/>
      <c r="EQ7" s="216"/>
      <c r="ER7" s="216"/>
      <c r="ES7" s="216"/>
      <c r="ET7" s="216"/>
      <c r="EU7" s="216"/>
      <c r="EV7" s="216"/>
      <c r="EW7" s="216"/>
      <c r="EX7" s="216"/>
      <c r="EY7" s="216"/>
      <c r="EZ7" s="216"/>
      <c r="FA7" s="216"/>
      <c r="FB7" s="216"/>
      <c r="FC7" s="216"/>
      <c r="FD7" s="216"/>
      <c r="FE7" s="216"/>
      <c r="FF7" s="216"/>
      <c r="FG7" s="216"/>
      <c r="FH7" s="216"/>
      <c r="FI7" s="216"/>
      <c r="FJ7" s="216"/>
      <c r="FK7" s="216"/>
      <c r="FL7" s="216"/>
      <c r="FM7" s="216"/>
      <c r="FN7" s="216"/>
      <c r="FO7" s="216"/>
      <c r="FP7" s="216"/>
      <c r="FQ7" s="216"/>
      <c r="FR7" s="216"/>
      <c r="FS7" s="216"/>
      <c r="FT7" s="216"/>
      <c r="FU7" s="216"/>
    </row>
    <row r="8" spans="1:279" s="225" customFormat="1" ht="81" customHeight="1" thickTop="1" thickBot="1" x14ac:dyDescent="0.5">
      <c r="A8" s="218" t="s">
        <v>210</v>
      </c>
      <c r="B8" s="218" t="s">
        <v>460</v>
      </c>
      <c r="C8" s="219" t="s">
        <v>8</v>
      </c>
      <c r="D8" s="220" t="s">
        <v>446</v>
      </c>
      <c r="E8" s="234" t="s">
        <v>10</v>
      </c>
      <c r="F8" s="234" t="s">
        <v>11</v>
      </c>
      <c r="G8" s="234" t="s">
        <v>12</v>
      </c>
      <c r="H8" s="222" t="s">
        <v>447</v>
      </c>
      <c r="I8" s="222" t="s">
        <v>38</v>
      </c>
      <c r="J8" s="222" t="s">
        <v>448</v>
      </c>
      <c r="K8" s="222" t="s">
        <v>447</v>
      </c>
      <c r="L8" s="222" t="s">
        <v>449</v>
      </c>
      <c r="M8" s="222" t="s">
        <v>448</v>
      </c>
      <c r="N8" s="454"/>
      <c r="O8" s="460"/>
      <c r="P8" s="223" t="s">
        <v>450</v>
      </c>
      <c r="Q8" s="223" t="s">
        <v>451</v>
      </c>
      <c r="R8" s="223" t="s">
        <v>499</v>
      </c>
      <c r="S8" s="223" t="s">
        <v>452</v>
      </c>
      <c r="T8" s="223" t="s">
        <v>453</v>
      </c>
      <c r="U8" s="463"/>
      <c r="V8" s="224"/>
      <c r="W8" s="224"/>
      <c r="X8" s="224"/>
      <c r="Y8" s="224"/>
      <c r="Z8" s="224"/>
      <c r="AA8" s="224"/>
      <c r="AB8" s="224"/>
      <c r="AC8" s="224"/>
      <c r="AD8" s="224"/>
      <c r="AE8" s="224"/>
      <c r="AF8" s="224"/>
      <c r="AG8" s="224"/>
      <c r="AH8" s="224"/>
      <c r="AI8" s="224"/>
      <c r="AJ8" s="224"/>
      <c r="AK8" s="224"/>
      <c r="AL8" s="224"/>
      <c r="AM8" s="224"/>
      <c r="AN8" s="224"/>
      <c r="AO8" s="224"/>
      <c r="AP8" s="224"/>
      <c r="AQ8" s="224"/>
      <c r="AR8" s="224"/>
      <c r="AS8" s="224"/>
      <c r="AT8" s="224"/>
      <c r="AU8" s="224"/>
      <c r="AV8" s="224"/>
      <c r="AW8" s="224"/>
      <c r="AX8" s="224"/>
      <c r="AY8" s="224"/>
      <c r="AZ8" s="224"/>
      <c r="BA8" s="224"/>
      <c r="BB8" s="224"/>
      <c r="BC8" s="224"/>
      <c r="BD8" s="224"/>
      <c r="BE8" s="224"/>
      <c r="BF8" s="224"/>
      <c r="BG8" s="224"/>
      <c r="BH8" s="224"/>
      <c r="BI8" s="224"/>
      <c r="BJ8" s="224"/>
      <c r="BK8" s="224"/>
      <c r="BL8" s="224"/>
      <c r="BM8" s="224"/>
      <c r="BN8" s="224"/>
      <c r="BO8" s="224"/>
      <c r="BP8" s="224"/>
      <c r="BQ8" s="224"/>
      <c r="BR8" s="224"/>
      <c r="BS8" s="224"/>
      <c r="BT8" s="224"/>
      <c r="BU8" s="224"/>
      <c r="BV8" s="224"/>
      <c r="BW8" s="224"/>
      <c r="BX8" s="224"/>
      <c r="BY8" s="224"/>
      <c r="BZ8" s="224"/>
      <c r="CA8" s="224"/>
      <c r="CB8" s="224"/>
      <c r="CC8" s="224"/>
      <c r="CD8" s="224"/>
      <c r="CE8" s="224"/>
      <c r="CF8" s="224"/>
      <c r="CG8" s="224"/>
      <c r="CH8" s="224"/>
      <c r="CI8" s="224"/>
      <c r="CJ8" s="224"/>
      <c r="CK8" s="224"/>
      <c r="CL8" s="224"/>
      <c r="CM8" s="224"/>
      <c r="CN8" s="224"/>
      <c r="CO8" s="224"/>
      <c r="CP8" s="224"/>
      <c r="CQ8" s="224"/>
      <c r="CR8" s="224"/>
      <c r="CS8" s="224"/>
      <c r="CT8" s="224"/>
      <c r="CU8" s="224"/>
      <c r="CV8" s="224"/>
      <c r="CW8" s="224"/>
      <c r="CX8" s="224"/>
      <c r="CY8" s="224"/>
      <c r="CZ8" s="224"/>
      <c r="DA8" s="224"/>
      <c r="DB8" s="224"/>
      <c r="DC8" s="224"/>
      <c r="DD8" s="224"/>
      <c r="DE8" s="224"/>
      <c r="DF8" s="224"/>
      <c r="DG8" s="224"/>
      <c r="DH8" s="224"/>
      <c r="DI8" s="224"/>
      <c r="DJ8" s="224"/>
      <c r="DK8" s="224"/>
      <c r="DL8" s="224"/>
      <c r="DM8" s="224"/>
      <c r="DN8" s="224"/>
      <c r="DO8" s="224"/>
      <c r="DP8" s="224"/>
      <c r="DQ8" s="224"/>
      <c r="DR8" s="224"/>
      <c r="DS8" s="224"/>
      <c r="DT8" s="224"/>
      <c r="DU8" s="224"/>
      <c r="DV8" s="224"/>
      <c r="DW8" s="224"/>
      <c r="DX8" s="224"/>
      <c r="DY8" s="224"/>
      <c r="DZ8" s="224"/>
      <c r="EA8" s="224"/>
      <c r="EB8" s="224"/>
      <c r="EC8" s="224"/>
      <c r="ED8" s="224"/>
      <c r="EE8" s="224"/>
      <c r="EF8" s="224"/>
      <c r="EG8" s="224"/>
      <c r="EH8" s="224"/>
      <c r="EI8" s="224"/>
      <c r="EJ8" s="224"/>
      <c r="EK8" s="224"/>
      <c r="EL8" s="224"/>
      <c r="EM8" s="224"/>
      <c r="EN8" s="224"/>
      <c r="EO8" s="224"/>
      <c r="EP8" s="224"/>
      <c r="EQ8" s="224"/>
      <c r="ER8" s="224"/>
      <c r="ES8" s="224"/>
      <c r="ET8" s="224"/>
      <c r="EU8" s="224"/>
      <c r="EV8" s="224"/>
      <c r="EW8" s="224"/>
      <c r="EX8" s="224"/>
      <c r="EY8" s="224"/>
      <c r="EZ8" s="224"/>
      <c r="FA8" s="224"/>
      <c r="FB8" s="224"/>
      <c r="FC8" s="224"/>
      <c r="FD8" s="224"/>
      <c r="FE8" s="224"/>
      <c r="FF8" s="224"/>
      <c r="FG8" s="224"/>
      <c r="FH8" s="224"/>
      <c r="FI8" s="224"/>
      <c r="FJ8" s="224"/>
      <c r="FK8" s="224"/>
      <c r="FL8" s="224"/>
      <c r="FM8" s="224"/>
      <c r="FN8" s="224"/>
      <c r="FO8" s="224"/>
      <c r="FP8" s="224"/>
      <c r="FQ8" s="224"/>
      <c r="FR8" s="224"/>
      <c r="FS8" s="224"/>
      <c r="FT8" s="224"/>
      <c r="FU8" s="224"/>
    </row>
    <row r="9" spans="1:279" s="226" customFormat="1" ht="10.5" customHeight="1" thickTop="1" thickBot="1" x14ac:dyDescent="0.5">
      <c r="A9" s="465"/>
      <c r="B9" s="466"/>
      <c r="C9" s="466"/>
      <c r="D9" s="466"/>
      <c r="E9" s="466"/>
      <c r="F9" s="466"/>
      <c r="G9" s="466"/>
      <c r="H9" s="466"/>
      <c r="I9" s="466"/>
      <c r="J9" s="466"/>
      <c r="K9" s="466"/>
      <c r="L9" s="466"/>
      <c r="M9" s="466"/>
      <c r="N9" s="466"/>
      <c r="U9" s="227"/>
      <c r="V9" s="228"/>
      <c r="W9" s="228"/>
      <c r="X9" s="228"/>
      <c r="Y9" s="228"/>
      <c r="Z9" s="228"/>
      <c r="AA9" s="228"/>
      <c r="AB9" s="228"/>
      <c r="AC9" s="228"/>
      <c r="AD9" s="228"/>
      <c r="AE9" s="228"/>
      <c r="AF9" s="228"/>
      <c r="AG9" s="228"/>
      <c r="AH9" s="228"/>
      <c r="AI9" s="228"/>
      <c r="AJ9" s="228"/>
      <c r="AK9" s="228"/>
      <c r="AL9" s="228"/>
      <c r="AM9" s="228"/>
      <c r="AN9" s="228"/>
      <c r="AO9" s="228"/>
      <c r="AP9" s="228"/>
      <c r="AQ9" s="228"/>
      <c r="AR9" s="228"/>
      <c r="AS9" s="228"/>
      <c r="AT9" s="228"/>
      <c r="AU9" s="228"/>
      <c r="AV9" s="228"/>
      <c r="AW9" s="228"/>
      <c r="AX9" s="228"/>
      <c r="AY9" s="228"/>
      <c r="AZ9" s="228"/>
      <c r="BA9" s="228"/>
      <c r="BB9" s="228"/>
      <c r="BC9" s="228"/>
      <c r="BD9" s="228"/>
      <c r="BE9" s="228"/>
      <c r="BF9" s="228"/>
      <c r="BG9" s="228"/>
      <c r="BH9" s="228"/>
      <c r="BI9" s="228"/>
      <c r="BJ9" s="228"/>
      <c r="BK9" s="228"/>
      <c r="BL9" s="228"/>
      <c r="BM9" s="228"/>
      <c r="BN9" s="228"/>
      <c r="BO9" s="228"/>
      <c r="BP9" s="228"/>
      <c r="BQ9" s="228"/>
      <c r="BR9" s="228"/>
      <c r="BS9" s="228"/>
      <c r="BT9" s="228"/>
      <c r="BU9" s="228"/>
      <c r="BV9" s="228"/>
      <c r="BW9" s="228"/>
      <c r="BX9" s="228"/>
      <c r="BY9" s="228"/>
      <c r="BZ9" s="228"/>
      <c r="CA9" s="228"/>
      <c r="CB9" s="228"/>
      <c r="CC9" s="228"/>
      <c r="CD9" s="228"/>
      <c r="CE9" s="228"/>
      <c r="CF9" s="228"/>
      <c r="CG9" s="228"/>
      <c r="CH9" s="228"/>
      <c r="CI9" s="228"/>
      <c r="CJ9" s="228"/>
      <c r="CK9" s="228"/>
      <c r="CL9" s="228"/>
      <c r="CM9" s="228"/>
      <c r="CN9" s="228"/>
      <c r="CO9" s="228"/>
      <c r="CP9" s="228"/>
      <c r="CQ9" s="228"/>
      <c r="CR9" s="228"/>
      <c r="CS9" s="228"/>
      <c r="CT9" s="228"/>
      <c r="CU9" s="228"/>
      <c r="CV9" s="228"/>
      <c r="CW9" s="228"/>
      <c r="CX9" s="228"/>
      <c r="CY9" s="228"/>
      <c r="CZ9" s="228"/>
      <c r="DA9" s="228"/>
      <c r="DB9" s="228"/>
      <c r="DC9" s="228"/>
      <c r="DD9" s="228"/>
      <c r="DE9" s="228"/>
      <c r="DF9" s="228"/>
      <c r="DG9" s="228"/>
      <c r="DH9" s="228"/>
      <c r="DI9" s="228"/>
      <c r="DJ9" s="228"/>
      <c r="DK9" s="228"/>
      <c r="DL9" s="228"/>
      <c r="DM9" s="228"/>
      <c r="DN9" s="228"/>
      <c r="DO9" s="228"/>
      <c r="DP9" s="228"/>
      <c r="DQ9" s="228"/>
      <c r="DR9" s="228"/>
      <c r="DS9" s="228"/>
      <c r="DT9" s="228"/>
      <c r="DU9" s="228"/>
      <c r="DV9" s="228"/>
      <c r="DW9" s="228"/>
      <c r="DX9" s="228"/>
      <c r="DY9" s="228"/>
      <c r="DZ9" s="228"/>
      <c r="EA9" s="228"/>
      <c r="EB9" s="228"/>
      <c r="EC9" s="228"/>
      <c r="ED9" s="228"/>
      <c r="EE9" s="228"/>
      <c r="EF9" s="228"/>
      <c r="EG9" s="228"/>
      <c r="EH9" s="228"/>
      <c r="EI9" s="228"/>
      <c r="EJ9" s="228"/>
      <c r="EK9" s="228"/>
      <c r="EL9" s="228"/>
      <c r="EM9" s="228"/>
      <c r="EN9" s="228"/>
      <c r="EO9" s="228"/>
      <c r="EP9" s="228"/>
      <c r="EQ9" s="228"/>
      <c r="ER9" s="228"/>
      <c r="ES9" s="228"/>
      <c r="ET9" s="228"/>
      <c r="EU9" s="228"/>
      <c r="EV9" s="228"/>
      <c r="EW9" s="228"/>
      <c r="EX9" s="228"/>
      <c r="EY9" s="228"/>
      <c r="EZ9" s="228"/>
      <c r="FA9" s="228"/>
      <c r="FB9" s="228"/>
      <c r="FC9" s="228"/>
      <c r="FD9" s="228"/>
      <c r="FE9" s="228"/>
      <c r="FF9" s="228"/>
      <c r="FG9" s="228"/>
      <c r="FH9" s="228"/>
      <c r="FI9" s="228"/>
      <c r="FJ9" s="228"/>
      <c r="FK9" s="228"/>
      <c r="FL9" s="228"/>
      <c r="FM9" s="228"/>
      <c r="FN9" s="228"/>
      <c r="FO9" s="228"/>
      <c r="FP9" s="228"/>
      <c r="FQ9" s="228"/>
      <c r="FR9" s="228"/>
      <c r="FS9" s="228"/>
      <c r="FT9" s="228"/>
      <c r="FU9" s="228"/>
    </row>
    <row r="10" spans="1:279" s="229" customFormat="1" ht="15" customHeight="1" x14ac:dyDescent="0.4">
      <c r="A10" s="467">
        <f>'Mapa Final'!A10</f>
        <v>1</v>
      </c>
      <c r="B10" s="470" t="str">
        <f>'Mapa Final'!B10</f>
        <v>Vencimiento de Términos</v>
      </c>
      <c r="C10" s="470" t="str">
        <f>'Mapa Final'!C10</f>
        <v>Vulneración de los derechos fundamentales de los ciudadanos</v>
      </c>
      <c r="D10" s="470" t="str">
        <f>'Mapa Final'!D10</f>
        <v xml:space="preserve">1. Falta de implementación de modelos operativos de preparación de audiencias (MOPA's) y guías de realización de audiencias para reducir el tiempo de las diligencias.
2.Insuficiencia de personal para la carga laboral presentada.
3.Incremento de solicitudes vía correo electrónico, reparto de demandas y solicitudes judiciales..
4.Demora en la entrega del reparto por parte del centro de sevicios
5.Afectación del orden público, genera mayor demanda y congestión de la justicia.
</v>
      </c>
      <c r="E10" s="473" t="str">
        <f>'Mapa Final'!E10</f>
        <v xml:space="preserve"> Actuaciones procesales después del vencimiento de los términos legales  </v>
      </c>
      <c r="F10" s="473" t="str">
        <f>'Mapa Final'!F10</f>
        <v xml:space="preserve">Posibilidad de vulneración de los derechos fundamentales de los ciudadanos  debido a las  actuaciones procesales después del vencimiento de los términos legales  </v>
      </c>
      <c r="G10" s="473" t="str">
        <f>'Mapa Final'!G10</f>
        <v>Usuarios, productos y prácticas organizacionales</v>
      </c>
      <c r="H10" s="480" t="str">
        <f>'Mapa Final'!I10</f>
        <v>Muy Alta</v>
      </c>
      <c r="I10" s="483" t="str">
        <f>'Mapa Final'!L10</f>
        <v>Mayor</v>
      </c>
      <c r="J10" s="492" t="str">
        <f>'Mapa Final'!N10</f>
        <v xml:space="preserve">Alto </v>
      </c>
      <c r="K10" s="489" t="str">
        <f>'Mapa Final'!AA10</f>
        <v>Media</v>
      </c>
      <c r="L10" s="489" t="str">
        <f>'Mapa Final'!AE10</f>
        <v>Mayor</v>
      </c>
      <c r="M10" s="486" t="str">
        <f>'Mapa Final'!AG10</f>
        <v xml:space="preserve">Alto </v>
      </c>
      <c r="N10" s="489" t="str">
        <f>'Mapa Final'!AH10</f>
        <v>Evitar</v>
      </c>
      <c r="O10" s="326" t="s">
        <v>502</v>
      </c>
      <c r="P10" s="479"/>
      <c r="Q10" s="479"/>
      <c r="R10" s="479" t="s">
        <v>547</v>
      </c>
      <c r="S10" s="476">
        <v>44287</v>
      </c>
      <c r="T10" s="476">
        <v>44377</v>
      </c>
      <c r="U10" s="479" t="s">
        <v>548</v>
      </c>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c r="FS10" s="35"/>
      <c r="FT10" s="35"/>
      <c r="FU10" s="35"/>
    </row>
    <row r="11" spans="1:279" s="229" customFormat="1" ht="13.5" customHeight="1" x14ac:dyDescent="0.4">
      <c r="A11" s="468"/>
      <c r="B11" s="471"/>
      <c r="C11" s="471"/>
      <c r="D11" s="471"/>
      <c r="E11" s="474"/>
      <c r="F11" s="474"/>
      <c r="G11" s="474"/>
      <c r="H11" s="481"/>
      <c r="I11" s="484"/>
      <c r="J11" s="493"/>
      <c r="K11" s="490"/>
      <c r="L11" s="490"/>
      <c r="M11" s="487"/>
      <c r="N11" s="490"/>
      <c r="O11" s="326"/>
      <c r="P11" s="477"/>
      <c r="Q11" s="477"/>
      <c r="R11" s="477"/>
      <c r="S11" s="477"/>
      <c r="T11" s="477"/>
      <c r="U11" s="477"/>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c r="FS11" s="35"/>
      <c r="FT11" s="35"/>
      <c r="FU11" s="35"/>
    </row>
    <row r="12" spans="1:279" s="229" customFormat="1" ht="13.5" customHeight="1" x14ac:dyDescent="0.4">
      <c r="A12" s="468"/>
      <c r="B12" s="471"/>
      <c r="C12" s="471"/>
      <c r="D12" s="471"/>
      <c r="E12" s="474"/>
      <c r="F12" s="474"/>
      <c r="G12" s="474"/>
      <c r="H12" s="481"/>
      <c r="I12" s="484"/>
      <c r="J12" s="493"/>
      <c r="K12" s="490"/>
      <c r="L12" s="490"/>
      <c r="M12" s="487"/>
      <c r="N12" s="490"/>
      <c r="O12" s="326"/>
      <c r="P12" s="477"/>
      <c r="Q12" s="477"/>
      <c r="R12" s="477"/>
      <c r="S12" s="477"/>
      <c r="T12" s="477"/>
      <c r="U12" s="477"/>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c r="FS12" s="35"/>
      <c r="FT12" s="35"/>
      <c r="FU12" s="35"/>
    </row>
    <row r="13" spans="1:279" s="229" customFormat="1" ht="13.5" customHeight="1" x14ac:dyDescent="0.4">
      <c r="A13" s="468"/>
      <c r="B13" s="471"/>
      <c r="C13" s="471"/>
      <c r="D13" s="471"/>
      <c r="E13" s="474"/>
      <c r="F13" s="474"/>
      <c r="G13" s="474"/>
      <c r="H13" s="481"/>
      <c r="I13" s="484"/>
      <c r="J13" s="493"/>
      <c r="K13" s="490"/>
      <c r="L13" s="490"/>
      <c r="M13" s="487"/>
      <c r="N13" s="490"/>
      <c r="O13" s="326"/>
      <c r="P13" s="477"/>
      <c r="Q13" s="477"/>
      <c r="R13" s="477"/>
      <c r="S13" s="477"/>
      <c r="T13" s="477"/>
      <c r="U13" s="477"/>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c r="FS13" s="35"/>
      <c r="FT13" s="35"/>
      <c r="FU13" s="35"/>
    </row>
    <row r="14" spans="1:279" s="229" customFormat="1" ht="238.5" customHeight="1" thickBot="1" x14ac:dyDescent="0.45">
      <c r="A14" s="469"/>
      <c r="B14" s="472"/>
      <c r="C14" s="472"/>
      <c r="D14" s="472"/>
      <c r="E14" s="475"/>
      <c r="F14" s="475"/>
      <c r="G14" s="475"/>
      <c r="H14" s="482"/>
      <c r="I14" s="485"/>
      <c r="J14" s="494"/>
      <c r="K14" s="491"/>
      <c r="L14" s="491"/>
      <c r="M14" s="488"/>
      <c r="N14" s="491"/>
      <c r="O14" s="326"/>
      <c r="P14" s="478"/>
      <c r="Q14" s="478"/>
      <c r="R14" s="478"/>
      <c r="S14" s="478"/>
      <c r="T14" s="478"/>
      <c r="U14" s="478"/>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c r="DY14" s="35"/>
      <c r="DZ14" s="35"/>
      <c r="EA14" s="35"/>
      <c r="EB14" s="35"/>
      <c r="EC14" s="35"/>
      <c r="ED14" s="35"/>
      <c r="EE14" s="35"/>
      <c r="EF14" s="35"/>
      <c r="EG14" s="35"/>
      <c r="EH14" s="35"/>
      <c r="EI14" s="35"/>
      <c r="EJ14" s="35"/>
      <c r="EK14" s="35"/>
      <c r="EL14" s="35"/>
      <c r="EM14" s="35"/>
      <c r="EN14" s="35"/>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c r="FS14" s="35"/>
      <c r="FT14" s="35"/>
      <c r="FU14" s="35"/>
    </row>
    <row r="15" spans="1:279" s="229" customFormat="1" ht="15" customHeight="1" x14ac:dyDescent="0.4">
      <c r="A15" s="467">
        <f>'Mapa Final'!A15</f>
        <v>2</v>
      </c>
      <c r="B15" s="470" t="str">
        <f>'Mapa Final'!B15</f>
        <v>Suspensión o no realización de las Audiencias Programadas</v>
      </c>
      <c r="C15" s="470" t="str">
        <f>'Mapa Final'!C15</f>
        <v>Vulneración de los derechos fundamentales de los ciudadanos</v>
      </c>
      <c r="D15" s="470" t="str">
        <f>'Mapa Final'!D15</f>
        <v xml:space="preserve">1.Falta de herramientas tecnológicas que permitan el buen desarrollo de la audiencia (Sistema de Grabación, Software, Hardware, microfonos, diademas entre otros)
2.Programación de audiencias sin tener en cuenta tiempos de duración para su realización.
3.Falta de comunicación oportuna o errores en la notificación a las partes interesadas externas
4.Carencia de internet y  conectividad adecuada para los  equipos en las sedes judiciales y salas de audiencias.
5.Desactualización de la información suministrada por el usuario para la debida citación.
</v>
      </c>
      <c r="E15" s="473" t="str">
        <f>'Mapa Final'!E15</f>
        <v>Incumplimiento en la realización de las audiencias programadas</v>
      </c>
      <c r="F15" s="473" t="str">
        <f>'Mapa Final'!F15</f>
        <v>Posibilidad de vulneración de los derechos fundamentales de los ciudadanos  debido al Incumplimiento en la realización de las audiencias programadas</v>
      </c>
      <c r="G15" s="473" t="str">
        <f>'Mapa Final'!G15</f>
        <v>Usuarios, productos y prácticas organizacionales</v>
      </c>
      <c r="H15" s="480" t="str">
        <f>'Mapa Final'!I15</f>
        <v>Media</v>
      </c>
      <c r="I15" s="483" t="str">
        <f>'Mapa Final'!L15</f>
        <v>Mayor</v>
      </c>
      <c r="J15" s="492" t="str">
        <f>'Mapa Final'!N15</f>
        <v xml:space="preserve">Alto </v>
      </c>
      <c r="K15" s="489" t="str">
        <f>'Mapa Final'!AA15</f>
        <v>Baja</v>
      </c>
      <c r="L15" s="489" t="str">
        <f>'Mapa Final'!AE15</f>
        <v>Mayor</v>
      </c>
      <c r="M15" s="486" t="str">
        <f>'Mapa Final'!AG15</f>
        <v xml:space="preserve">Alto </v>
      </c>
      <c r="N15" s="489" t="str">
        <f>'Mapa Final'!AH15</f>
        <v>Evitar</v>
      </c>
      <c r="O15" s="326" t="s">
        <v>504</v>
      </c>
      <c r="P15" s="479"/>
      <c r="Q15" s="479"/>
      <c r="R15" s="479" t="s">
        <v>547</v>
      </c>
      <c r="S15" s="476">
        <v>44287</v>
      </c>
      <c r="T15" s="476">
        <v>44377</v>
      </c>
      <c r="U15" s="479" t="s">
        <v>557</v>
      </c>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c r="FS15" s="35"/>
      <c r="FT15" s="35"/>
      <c r="FU15" s="35"/>
    </row>
    <row r="16" spans="1:279" s="229" customFormat="1" ht="13.5" customHeight="1" x14ac:dyDescent="0.4">
      <c r="A16" s="468"/>
      <c r="B16" s="471"/>
      <c r="C16" s="471"/>
      <c r="D16" s="471"/>
      <c r="E16" s="474"/>
      <c r="F16" s="474"/>
      <c r="G16" s="474"/>
      <c r="H16" s="481"/>
      <c r="I16" s="484"/>
      <c r="J16" s="493"/>
      <c r="K16" s="490"/>
      <c r="L16" s="490"/>
      <c r="M16" s="487"/>
      <c r="N16" s="490"/>
      <c r="O16" s="326"/>
      <c r="P16" s="477"/>
      <c r="Q16" s="477"/>
      <c r="R16" s="477"/>
      <c r="S16" s="477"/>
      <c r="T16" s="477"/>
      <c r="U16" s="477"/>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35"/>
      <c r="CL16" s="35"/>
      <c r="CM16" s="35"/>
      <c r="CN16" s="35"/>
      <c r="CO16" s="35"/>
      <c r="CP16" s="35"/>
      <c r="CQ16" s="35"/>
      <c r="CR16" s="35"/>
      <c r="CS16" s="35"/>
      <c r="CT16" s="35"/>
      <c r="CU16" s="35"/>
      <c r="CV16" s="35"/>
      <c r="CW16" s="35"/>
      <c r="CX16" s="35"/>
      <c r="CY16" s="35"/>
      <c r="CZ16" s="35"/>
      <c r="DA16" s="35"/>
      <c r="DB16" s="35"/>
      <c r="DC16" s="35"/>
      <c r="DD16" s="35"/>
      <c r="DE16" s="35"/>
      <c r="DF16" s="35"/>
      <c r="DG16" s="35"/>
      <c r="DH16" s="35"/>
      <c r="DI16" s="35"/>
      <c r="DJ16" s="35"/>
      <c r="DK16" s="35"/>
      <c r="DL16" s="35"/>
      <c r="DM16" s="35"/>
      <c r="DN16" s="35"/>
      <c r="DO16" s="35"/>
      <c r="DP16" s="35"/>
      <c r="DQ16" s="35"/>
      <c r="DR16" s="35"/>
      <c r="DS16" s="35"/>
      <c r="DT16" s="35"/>
      <c r="DU16" s="35"/>
      <c r="DV16" s="35"/>
      <c r="DW16" s="35"/>
      <c r="DX16" s="35"/>
      <c r="DY16" s="35"/>
      <c r="DZ16" s="35"/>
      <c r="EA16" s="35"/>
      <c r="EB16" s="35"/>
      <c r="EC16" s="35"/>
      <c r="ED16" s="35"/>
      <c r="EE16" s="35"/>
      <c r="EF16" s="35"/>
      <c r="EG16" s="35"/>
      <c r="EH16" s="35"/>
      <c r="EI16" s="35"/>
      <c r="EJ16" s="35"/>
      <c r="EK16" s="35"/>
      <c r="EL16" s="35"/>
      <c r="EM16" s="35"/>
      <c r="EN16" s="35"/>
      <c r="EO16" s="35"/>
      <c r="EP16" s="35"/>
      <c r="EQ16" s="35"/>
      <c r="ER16" s="35"/>
      <c r="ES16" s="35"/>
      <c r="ET16" s="35"/>
      <c r="EU16" s="35"/>
      <c r="EV16" s="35"/>
      <c r="EW16" s="35"/>
      <c r="EX16" s="35"/>
      <c r="EY16" s="35"/>
      <c r="EZ16" s="35"/>
      <c r="FA16" s="35"/>
      <c r="FB16" s="35"/>
      <c r="FC16" s="35"/>
      <c r="FD16" s="35"/>
      <c r="FE16" s="35"/>
      <c r="FF16" s="35"/>
      <c r="FG16" s="35"/>
      <c r="FH16" s="35"/>
      <c r="FI16" s="35"/>
      <c r="FJ16" s="35"/>
      <c r="FK16" s="35"/>
      <c r="FL16" s="35"/>
      <c r="FM16" s="35"/>
      <c r="FN16" s="35"/>
      <c r="FO16" s="35"/>
      <c r="FP16" s="35"/>
      <c r="FQ16" s="35"/>
      <c r="FR16" s="35"/>
      <c r="FS16" s="35"/>
      <c r="FT16" s="35"/>
      <c r="FU16" s="35"/>
    </row>
    <row r="17" spans="1:177" s="229" customFormat="1" ht="13.5" customHeight="1" x14ac:dyDescent="0.4">
      <c r="A17" s="468"/>
      <c r="B17" s="471"/>
      <c r="C17" s="471"/>
      <c r="D17" s="471"/>
      <c r="E17" s="474"/>
      <c r="F17" s="474"/>
      <c r="G17" s="474"/>
      <c r="H17" s="481"/>
      <c r="I17" s="484"/>
      <c r="J17" s="493"/>
      <c r="K17" s="490"/>
      <c r="L17" s="490"/>
      <c r="M17" s="487"/>
      <c r="N17" s="490"/>
      <c r="O17" s="326"/>
      <c r="P17" s="477"/>
      <c r="Q17" s="477"/>
      <c r="R17" s="477"/>
      <c r="S17" s="477"/>
      <c r="T17" s="477"/>
      <c r="U17" s="477"/>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c r="CL17" s="35"/>
      <c r="CM17" s="35"/>
      <c r="CN17" s="35"/>
      <c r="CO17" s="35"/>
      <c r="CP17" s="35"/>
      <c r="CQ17" s="35"/>
      <c r="CR17" s="35"/>
      <c r="CS17" s="35"/>
      <c r="CT17" s="35"/>
      <c r="CU17" s="35"/>
      <c r="CV17" s="35"/>
      <c r="CW17" s="35"/>
      <c r="CX17" s="35"/>
      <c r="CY17" s="35"/>
      <c r="CZ17" s="35"/>
      <c r="DA17" s="35"/>
      <c r="DB17" s="35"/>
      <c r="DC17" s="35"/>
      <c r="DD17" s="35"/>
      <c r="DE17" s="35"/>
      <c r="DF17" s="35"/>
      <c r="DG17" s="35"/>
      <c r="DH17" s="35"/>
      <c r="DI17" s="35"/>
      <c r="DJ17" s="35"/>
      <c r="DK17" s="35"/>
      <c r="DL17" s="35"/>
      <c r="DM17" s="35"/>
      <c r="DN17" s="35"/>
      <c r="DO17" s="35"/>
      <c r="DP17" s="35"/>
      <c r="DQ17" s="35"/>
      <c r="DR17" s="35"/>
      <c r="DS17" s="35"/>
      <c r="DT17" s="35"/>
      <c r="DU17" s="35"/>
      <c r="DV17" s="35"/>
      <c r="DW17" s="35"/>
      <c r="DX17" s="35"/>
      <c r="DY17" s="35"/>
      <c r="DZ17" s="35"/>
      <c r="EA17" s="35"/>
      <c r="EB17" s="35"/>
      <c r="EC17" s="35"/>
      <c r="ED17" s="35"/>
      <c r="EE17" s="35"/>
      <c r="EF17" s="35"/>
      <c r="EG17" s="35"/>
      <c r="EH17" s="35"/>
      <c r="EI17" s="35"/>
      <c r="EJ17" s="35"/>
      <c r="EK17" s="35"/>
      <c r="EL17" s="35"/>
      <c r="EM17" s="35"/>
      <c r="EN17" s="35"/>
      <c r="EO17" s="35"/>
      <c r="EP17" s="35"/>
      <c r="EQ17" s="35"/>
      <c r="ER17" s="35"/>
      <c r="ES17" s="35"/>
      <c r="ET17" s="35"/>
      <c r="EU17" s="35"/>
      <c r="EV17" s="35"/>
      <c r="EW17" s="35"/>
      <c r="EX17" s="35"/>
      <c r="EY17" s="35"/>
      <c r="EZ17" s="35"/>
      <c r="FA17" s="35"/>
      <c r="FB17" s="35"/>
      <c r="FC17" s="35"/>
      <c r="FD17" s="35"/>
      <c r="FE17" s="35"/>
      <c r="FF17" s="35"/>
      <c r="FG17" s="35"/>
      <c r="FH17" s="35"/>
      <c r="FI17" s="35"/>
      <c r="FJ17" s="35"/>
      <c r="FK17" s="35"/>
      <c r="FL17" s="35"/>
      <c r="FM17" s="35"/>
      <c r="FN17" s="35"/>
      <c r="FO17" s="35"/>
      <c r="FP17" s="35"/>
      <c r="FQ17" s="35"/>
      <c r="FR17" s="35"/>
      <c r="FS17" s="35"/>
      <c r="FT17" s="35"/>
      <c r="FU17" s="35"/>
    </row>
    <row r="18" spans="1:177" s="229" customFormat="1" ht="13.5" customHeight="1" x14ac:dyDescent="0.4">
      <c r="A18" s="468"/>
      <c r="B18" s="471"/>
      <c r="C18" s="471"/>
      <c r="D18" s="471"/>
      <c r="E18" s="474"/>
      <c r="F18" s="474"/>
      <c r="G18" s="474"/>
      <c r="H18" s="481"/>
      <c r="I18" s="484"/>
      <c r="J18" s="493"/>
      <c r="K18" s="490"/>
      <c r="L18" s="490"/>
      <c r="M18" s="487"/>
      <c r="N18" s="490"/>
      <c r="O18" s="326"/>
      <c r="P18" s="477"/>
      <c r="Q18" s="477"/>
      <c r="R18" s="477"/>
      <c r="S18" s="477"/>
      <c r="T18" s="477"/>
      <c r="U18" s="477"/>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c r="FS18" s="35"/>
      <c r="FT18" s="35"/>
      <c r="FU18" s="35"/>
    </row>
    <row r="19" spans="1:177" s="229" customFormat="1" ht="255.75" customHeight="1" thickBot="1" x14ac:dyDescent="0.45">
      <c r="A19" s="469"/>
      <c r="B19" s="472"/>
      <c r="C19" s="472"/>
      <c r="D19" s="472"/>
      <c r="E19" s="475"/>
      <c r="F19" s="475"/>
      <c r="G19" s="475"/>
      <c r="H19" s="482"/>
      <c r="I19" s="485"/>
      <c r="J19" s="494"/>
      <c r="K19" s="491"/>
      <c r="L19" s="491"/>
      <c r="M19" s="488"/>
      <c r="N19" s="491"/>
      <c r="O19" s="326"/>
      <c r="P19" s="478"/>
      <c r="Q19" s="478"/>
      <c r="R19" s="478"/>
      <c r="S19" s="478"/>
      <c r="T19" s="478"/>
      <c r="U19" s="478"/>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H19" s="35"/>
      <c r="CI19" s="35"/>
      <c r="CJ19" s="35"/>
      <c r="CK19" s="35"/>
      <c r="CL19" s="35"/>
      <c r="CM19" s="35"/>
      <c r="CN19" s="35"/>
      <c r="CO19" s="35"/>
      <c r="CP19" s="35"/>
      <c r="CQ19" s="35"/>
      <c r="CR19" s="35"/>
      <c r="CS19" s="35"/>
      <c r="CT19" s="35"/>
      <c r="CU19" s="35"/>
      <c r="CV19" s="35"/>
      <c r="CW19" s="35"/>
      <c r="CX19" s="35"/>
      <c r="CY19" s="35"/>
      <c r="CZ19" s="35"/>
      <c r="DA19" s="35"/>
      <c r="DB19" s="35"/>
      <c r="DC19" s="35"/>
      <c r="DD19" s="35"/>
      <c r="DE19" s="35"/>
      <c r="DF19" s="35"/>
      <c r="DG19" s="35"/>
      <c r="DH19" s="35"/>
      <c r="DI19" s="35"/>
      <c r="DJ19" s="35"/>
      <c r="DK19" s="35"/>
      <c r="DL19" s="35"/>
      <c r="DM19" s="35"/>
      <c r="DN19" s="35"/>
      <c r="DO19" s="35"/>
      <c r="DP19" s="35"/>
      <c r="DQ19" s="35"/>
      <c r="DR19" s="35"/>
      <c r="DS19" s="35"/>
      <c r="DT19" s="35"/>
      <c r="DU19" s="35"/>
      <c r="DV19" s="35"/>
      <c r="DW19" s="35"/>
      <c r="DX19" s="35"/>
      <c r="DY19" s="35"/>
      <c r="DZ19" s="35"/>
      <c r="EA19" s="35"/>
      <c r="EB19" s="35"/>
      <c r="EC19" s="35"/>
      <c r="ED19" s="35"/>
      <c r="EE19" s="35"/>
      <c r="EF19" s="35"/>
      <c r="EG19" s="35"/>
      <c r="EH19" s="35"/>
      <c r="EI19" s="35"/>
      <c r="EJ19" s="35"/>
      <c r="EK19" s="35"/>
      <c r="EL19" s="35"/>
      <c r="EM19" s="35"/>
      <c r="EN19" s="35"/>
      <c r="EO19" s="35"/>
      <c r="EP19" s="35"/>
      <c r="EQ19" s="35"/>
      <c r="ER19" s="35"/>
      <c r="ES19" s="35"/>
      <c r="ET19" s="35"/>
      <c r="EU19" s="35"/>
      <c r="EV19" s="35"/>
      <c r="EW19" s="35"/>
      <c r="EX19" s="35"/>
      <c r="EY19" s="35"/>
      <c r="EZ19" s="35"/>
      <c r="FA19" s="35"/>
      <c r="FB19" s="35"/>
      <c r="FC19" s="35"/>
      <c r="FD19" s="35"/>
      <c r="FE19" s="35"/>
      <c r="FF19" s="35"/>
      <c r="FG19" s="35"/>
      <c r="FH19" s="35"/>
      <c r="FI19" s="35"/>
      <c r="FJ19" s="35"/>
      <c r="FK19" s="35"/>
      <c r="FL19" s="35"/>
      <c r="FM19" s="35"/>
      <c r="FN19" s="35"/>
      <c r="FO19" s="35"/>
      <c r="FP19" s="35"/>
      <c r="FQ19" s="35"/>
      <c r="FR19" s="35"/>
      <c r="FS19" s="35"/>
      <c r="FT19" s="35"/>
      <c r="FU19" s="35"/>
    </row>
    <row r="20" spans="1:177" ht="15" customHeight="1" x14ac:dyDescent="0.45">
      <c r="A20" s="467">
        <f>'Mapa Final'!A20</f>
        <v>3</v>
      </c>
      <c r="B20" s="470" t="str">
        <f>'Mapa Final'!B20</f>
        <v>Incumplimiento de los objetivos y metas trazadas para el cumplimiento de los términos legales.</v>
      </c>
      <c r="C20" s="470" t="str">
        <f>'Mapa Final'!C20</f>
        <v>Incumplimiento de las metas establecidas</v>
      </c>
      <c r="D20" s="470" t="str">
        <f>'Mapa Final'!D20</f>
        <v xml:space="preserve">1.Imprecisión al establecer lineamientos de planeaciòn  para el desarrollo de las tareas propias del despacho.
2.Deficiencia en las competencias necesarias del personal del despacho. 
3.Insuficiencia de equipos y soporte tecnológicos para el trabajo presencial y  virtual.
4.Complejidad de los procesos judiciales.
5.Insuficiencia de personal para la carga laboral presentada.
</v>
      </c>
      <c r="E20" s="473" t="str">
        <f>'Mapa Final'!E20</f>
        <v>Alto de volumen  de los trámites procesales</v>
      </c>
      <c r="F20" s="473" t="str">
        <f>'Mapa Final'!F20</f>
        <v>Posibilidad de Incumplimiento de las metas establecidas debido al alto de volumen  de trámites procesales</v>
      </c>
      <c r="G20" s="473" t="str">
        <f>'Mapa Final'!G20</f>
        <v>Usuarios, productos y prácticas organizacionales</v>
      </c>
      <c r="H20" s="480" t="str">
        <f>'Mapa Final'!I20</f>
        <v>Alta</v>
      </c>
      <c r="I20" s="483" t="str">
        <f>'Mapa Final'!L20</f>
        <v>Moderado</v>
      </c>
      <c r="J20" s="492" t="str">
        <f>'Mapa Final'!N20</f>
        <v xml:space="preserve">Alto </v>
      </c>
      <c r="K20" s="489" t="str">
        <f>'Mapa Final'!AA20</f>
        <v>Media</v>
      </c>
      <c r="L20" s="489" t="str">
        <f>'Mapa Final'!AE20</f>
        <v>Moderado</v>
      </c>
      <c r="M20" s="486" t="str">
        <f>'Mapa Final'!AG20</f>
        <v>Moderado</v>
      </c>
      <c r="N20" s="489" t="str">
        <f>'Mapa Final'!AH20</f>
        <v>Reducir(mitigar)</v>
      </c>
      <c r="O20" s="326" t="s">
        <v>505</v>
      </c>
      <c r="P20" s="479"/>
      <c r="Q20" s="479"/>
      <c r="R20" s="479" t="s">
        <v>547</v>
      </c>
      <c r="S20" s="476">
        <v>44287</v>
      </c>
      <c r="T20" s="476">
        <v>44377</v>
      </c>
      <c r="U20" s="479" t="s">
        <v>560</v>
      </c>
      <c r="V20" s="35"/>
      <c r="W20" s="35"/>
    </row>
    <row r="21" spans="1:177" x14ac:dyDescent="0.45">
      <c r="A21" s="468"/>
      <c r="B21" s="471"/>
      <c r="C21" s="471"/>
      <c r="D21" s="471"/>
      <c r="E21" s="474"/>
      <c r="F21" s="474"/>
      <c r="G21" s="474"/>
      <c r="H21" s="481"/>
      <c r="I21" s="484"/>
      <c r="J21" s="493"/>
      <c r="K21" s="490"/>
      <c r="L21" s="490"/>
      <c r="M21" s="487"/>
      <c r="N21" s="490"/>
      <c r="O21" s="326"/>
      <c r="P21" s="477"/>
      <c r="Q21" s="477"/>
      <c r="R21" s="477"/>
      <c r="S21" s="477"/>
      <c r="T21" s="477"/>
      <c r="U21" s="477"/>
      <c r="V21" s="35"/>
      <c r="W21" s="35"/>
    </row>
    <row r="22" spans="1:177" x14ac:dyDescent="0.45">
      <c r="A22" s="468"/>
      <c r="B22" s="471"/>
      <c r="C22" s="471"/>
      <c r="D22" s="471"/>
      <c r="E22" s="474"/>
      <c r="F22" s="474"/>
      <c r="G22" s="474"/>
      <c r="H22" s="481"/>
      <c r="I22" s="484"/>
      <c r="J22" s="493"/>
      <c r="K22" s="490"/>
      <c r="L22" s="490"/>
      <c r="M22" s="487"/>
      <c r="N22" s="490"/>
      <c r="O22" s="326"/>
      <c r="P22" s="477"/>
      <c r="Q22" s="477"/>
      <c r="R22" s="477"/>
      <c r="S22" s="477"/>
      <c r="T22" s="477"/>
      <c r="U22" s="477"/>
      <c r="V22" s="35"/>
      <c r="W22" s="35"/>
    </row>
    <row r="23" spans="1:177" x14ac:dyDescent="0.45">
      <c r="A23" s="468"/>
      <c r="B23" s="471"/>
      <c r="C23" s="471"/>
      <c r="D23" s="471"/>
      <c r="E23" s="474"/>
      <c r="F23" s="474"/>
      <c r="G23" s="474"/>
      <c r="H23" s="481"/>
      <c r="I23" s="484"/>
      <c r="J23" s="493"/>
      <c r="K23" s="490"/>
      <c r="L23" s="490"/>
      <c r="M23" s="487"/>
      <c r="N23" s="490"/>
      <c r="O23" s="326"/>
      <c r="P23" s="477"/>
      <c r="Q23" s="477"/>
      <c r="R23" s="477"/>
      <c r="S23" s="477"/>
      <c r="T23" s="477"/>
      <c r="U23" s="477"/>
      <c r="V23" s="35"/>
      <c r="W23" s="35"/>
    </row>
    <row r="24" spans="1:177" ht="307.5" customHeight="1" thickBot="1" x14ac:dyDescent="0.5">
      <c r="A24" s="469"/>
      <c r="B24" s="472"/>
      <c r="C24" s="472"/>
      <c r="D24" s="472"/>
      <c r="E24" s="475"/>
      <c r="F24" s="475"/>
      <c r="G24" s="475"/>
      <c r="H24" s="482"/>
      <c r="I24" s="485"/>
      <c r="J24" s="494"/>
      <c r="K24" s="491"/>
      <c r="L24" s="491"/>
      <c r="M24" s="488"/>
      <c r="N24" s="491"/>
      <c r="O24" s="326"/>
      <c r="P24" s="478"/>
      <c r="Q24" s="478"/>
      <c r="R24" s="478"/>
      <c r="S24" s="478"/>
      <c r="T24" s="478"/>
      <c r="U24" s="478"/>
      <c r="V24" s="35"/>
      <c r="W24" s="35"/>
    </row>
    <row r="25" spans="1:177" ht="15" customHeight="1" x14ac:dyDescent="0.45">
      <c r="A25" s="467">
        <f>'Mapa Final'!A25</f>
        <v>4</v>
      </c>
      <c r="B25" s="470" t="str">
        <f>'Mapa Final'!B25</f>
        <v xml:space="preserve">Inexactitud en el registro de la gestion de los procesos misionales y actuaciones administrativa </v>
      </c>
      <c r="C25" s="470" t="str">
        <f>'Mapa Final'!C25</f>
        <v>Incumplimiento de las metas establecidas</v>
      </c>
      <c r="D25" s="470" t="str">
        <f>'Mapa Final'!D25</f>
        <v xml:space="preserve">1. Errores en la información registrada en los aplicativos Justicia XXI WEB y SIERJU-BI
2.Insuficiencia de personal para la carga laboral presentada. 
3.Fallas en la funcionalidad de los aplicativos    
4.Incremento de solicitudes  por la  alta demanda judiciales 
5.Inadecuado control de verificación del registro de la información </v>
      </c>
      <c r="E25" s="473" t="str">
        <f>'Mapa Final'!E25</f>
        <v xml:space="preserve">Inadecuado registro de la gestion de los procesos misionales y actuaciones administrativa </v>
      </c>
      <c r="F25" s="473" t="str">
        <f>'Mapa Final'!F25</f>
        <v xml:space="preserve">Posibilidad de incumplimiento de las metas establecidas debido al  inadecuado registro de la gestion de los procesos misionales y actuaciones administrativa </v>
      </c>
      <c r="G25" s="473" t="str">
        <f>'Mapa Final'!G25</f>
        <v>Usuarios, productos y prácticas organizacionales</v>
      </c>
      <c r="H25" s="480" t="str">
        <f>'Mapa Final'!I25</f>
        <v>Muy Alta</v>
      </c>
      <c r="I25" s="483" t="str">
        <f>'Mapa Final'!L25</f>
        <v>Moderado</v>
      </c>
      <c r="J25" s="492" t="str">
        <f>'Mapa Final'!N25</f>
        <v xml:space="preserve">Alto </v>
      </c>
      <c r="K25" s="489" t="str">
        <f>'Mapa Final'!AA25</f>
        <v>Media</v>
      </c>
      <c r="L25" s="489" t="str">
        <f>'Mapa Final'!AE25</f>
        <v>Moderado</v>
      </c>
      <c r="M25" s="486" t="str">
        <f>'Mapa Final'!AG25</f>
        <v>Moderado</v>
      </c>
      <c r="N25" s="489" t="str">
        <f>'Mapa Final'!AH25</f>
        <v>Reducir(mitigar)</v>
      </c>
      <c r="O25" s="326" t="s">
        <v>507</v>
      </c>
      <c r="P25" s="479"/>
      <c r="Q25" s="479"/>
      <c r="R25" s="479" t="s">
        <v>547</v>
      </c>
      <c r="S25" s="476">
        <v>44287</v>
      </c>
      <c r="T25" s="476">
        <v>44377</v>
      </c>
      <c r="U25" s="479" t="s">
        <v>558</v>
      </c>
    </row>
    <row r="26" spans="1:177" x14ac:dyDescent="0.45">
      <c r="A26" s="468"/>
      <c r="B26" s="471"/>
      <c r="C26" s="471"/>
      <c r="D26" s="471"/>
      <c r="E26" s="474"/>
      <c r="F26" s="474"/>
      <c r="G26" s="474"/>
      <c r="H26" s="481"/>
      <c r="I26" s="484"/>
      <c r="J26" s="493"/>
      <c r="K26" s="490"/>
      <c r="L26" s="490"/>
      <c r="M26" s="487"/>
      <c r="N26" s="490"/>
      <c r="O26" s="326"/>
      <c r="P26" s="477"/>
      <c r="Q26" s="477"/>
      <c r="R26" s="477"/>
      <c r="S26" s="477"/>
      <c r="T26" s="477"/>
      <c r="U26" s="477"/>
    </row>
    <row r="27" spans="1:177" x14ac:dyDescent="0.45">
      <c r="A27" s="468"/>
      <c r="B27" s="471"/>
      <c r="C27" s="471"/>
      <c r="D27" s="471"/>
      <c r="E27" s="474"/>
      <c r="F27" s="474"/>
      <c r="G27" s="474"/>
      <c r="H27" s="481"/>
      <c r="I27" s="484"/>
      <c r="J27" s="493"/>
      <c r="K27" s="490"/>
      <c r="L27" s="490"/>
      <c r="M27" s="487"/>
      <c r="N27" s="490"/>
      <c r="O27" s="326"/>
      <c r="P27" s="477"/>
      <c r="Q27" s="477"/>
      <c r="R27" s="477"/>
      <c r="S27" s="477"/>
      <c r="T27" s="477"/>
      <c r="U27" s="477"/>
    </row>
    <row r="28" spans="1:177" x14ac:dyDescent="0.45">
      <c r="A28" s="468"/>
      <c r="B28" s="471"/>
      <c r="C28" s="471"/>
      <c r="D28" s="471"/>
      <c r="E28" s="474"/>
      <c r="F28" s="474"/>
      <c r="G28" s="474"/>
      <c r="H28" s="481"/>
      <c r="I28" s="484"/>
      <c r="J28" s="493"/>
      <c r="K28" s="490"/>
      <c r="L28" s="490"/>
      <c r="M28" s="487"/>
      <c r="N28" s="490"/>
      <c r="O28" s="326"/>
      <c r="P28" s="477"/>
      <c r="Q28" s="477"/>
      <c r="R28" s="477"/>
      <c r="S28" s="477"/>
      <c r="T28" s="477"/>
      <c r="U28" s="477"/>
    </row>
    <row r="29" spans="1:177" ht="254.25" customHeight="1" thickBot="1" x14ac:dyDescent="0.5">
      <c r="A29" s="469"/>
      <c r="B29" s="472"/>
      <c r="C29" s="472"/>
      <c r="D29" s="472"/>
      <c r="E29" s="475"/>
      <c r="F29" s="475"/>
      <c r="G29" s="475"/>
      <c r="H29" s="482"/>
      <c r="I29" s="485"/>
      <c r="J29" s="494"/>
      <c r="K29" s="491"/>
      <c r="L29" s="491"/>
      <c r="M29" s="488"/>
      <c r="N29" s="491"/>
      <c r="O29" s="326"/>
      <c r="P29" s="478"/>
      <c r="Q29" s="478"/>
      <c r="R29" s="478"/>
      <c r="S29" s="478"/>
      <c r="T29" s="478"/>
      <c r="U29" s="478"/>
    </row>
    <row r="30" spans="1:177" ht="15" customHeight="1" x14ac:dyDescent="0.45">
      <c r="A30" s="467">
        <f>'Mapa Final'!A30</f>
        <v>5</v>
      </c>
      <c r="B30" s="470" t="str">
        <f>'Mapa Final'!B30</f>
        <v>Inconsistencias en el reparto</v>
      </c>
      <c r="C30" s="470" t="str">
        <f>'Mapa Final'!C30</f>
        <v>Incumplimiento de las metas establecidas</v>
      </c>
      <c r="D30" s="470" t="str">
        <f>'Mapa Final'!D30</f>
        <v xml:space="preserve">1.Falta de planeacion y organizacion en el proceso de reparto. 
2. Falta de capacidad instalada para atender el alto volúmen de trabajo debido a la cantidad de expedientes que se recepcionan.           
3.Inconsistencias entre el órden establecido por el administrador del sistema y el órden previsto en los Acuerdos que norman el reparto.
4. No realizar el reparto de las demandas  y/o acciones Constitucionales  entre los Despachos competentes, dentro del término establecido. 
5. Errores en el diligenciamiento del acta de reparto.
</v>
      </c>
      <c r="E30" s="473" t="str">
        <f>'Mapa Final'!E30</f>
        <v>Falencia en la gestión, control y seguimiento del proceso de reparto</v>
      </c>
      <c r="F30" s="473" t="str">
        <f>'Mapa Final'!F30</f>
        <v>Posibilidad de incumplimiento de las metas establecidas debido a la falencia en la gestión, control y seguimiento del proceso de reparto</v>
      </c>
      <c r="G30" s="473" t="str">
        <f>'Mapa Final'!G30</f>
        <v>Ejecución y Administración de Procesos</v>
      </c>
      <c r="H30" s="480" t="str">
        <f>'Mapa Final'!I30</f>
        <v>Alta</v>
      </c>
      <c r="I30" s="483" t="str">
        <f>'Mapa Final'!L30</f>
        <v>Moderado</v>
      </c>
      <c r="J30" s="492" t="str">
        <f>'Mapa Final'!N30</f>
        <v xml:space="preserve">Alto </v>
      </c>
      <c r="K30" s="489" t="str">
        <f>'Mapa Final'!AA30</f>
        <v>Media</v>
      </c>
      <c r="L30" s="489" t="str">
        <f>'Mapa Final'!AE30</f>
        <v>Moderado</v>
      </c>
      <c r="M30" s="486" t="str">
        <f>'Mapa Final'!AG30</f>
        <v>Moderado</v>
      </c>
      <c r="N30" s="489" t="str">
        <f>'Mapa Final'!AH30</f>
        <v>Reducir(mitigar)</v>
      </c>
      <c r="O30" s="261" t="s">
        <v>513</v>
      </c>
      <c r="P30" s="479"/>
      <c r="Q30" s="479"/>
      <c r="R30" s="479" t="s">
        <v>547</v>
      </c>
      <c r="S30" s="476">
        <v>44287</v>
      </c>
      <c r="T30" s="476">
        <v>44377</v>
      </c>
      <c r="U30" s="479" t="s">
        <v>559</v>
      </c>
    </row>
    <row r="31" spans="1:177" ht="42.75" x14ac:dyDescent="0.45">
      <c r="A31" s="468"/>
      <c r="B31" s="471"/>
      <c r="C31" s="471"/>
      <c r="D31" s="471"/>
      <c r="E31" s="474"/>
      <c r="F31" s="474"/>
      <c r="G31" s="474"/>
      <c r="H31" s="481"/>
      <c r="I31" s="484"/>
      <c r="J31" s="493"/>
      <c r="K31" s="490"/>
      <c r="L31" s="490"/>
      <c r="M31" s="487"/>
      <c r="N31" s="490"/>
      <c r="O31" s="261" t="s">
        <v>509</v>
      </c>
      <c r="P31" s="477"/>
      <c r="Q31" s="477"/>
      <c r="R31" s="477"/>
      <c r="S31" s="477"/>
      <c r="T31" s="477"/>
      <c r="U31" s="477"/>
    </row>
    <row r="32" spans="1:177" ht="57" x14ac:dyDescent="0.45">
      <c r="A32" s="468"/>
      <c r="B32" s="471"/>
      <c r="C32" s="471"/>
      <c r="D32" s="471"/>
      <c r="E32" s="474"/>
      <c r="F32" s="474"/>
      <c r="G32" s="474"/>
      <c r="H32" s="481"/>
      <c r="I32" s="484"/>
      <c r="J32" s="493"/>
      <c r="K32" s="490"/>
      <c r="L32" s="490"/>
      <c r="M32" s="487"/>
      <c r="N32" s="490"/>
      <c r="O32" s="261" t="s">
        <v>510</v>
      </c>
      <c r="P32" s="477"/>
      <c r="Q32" s="477"/>
      <c r="R32" s="477"/>
      <c r="S32" s="477"/>
      <c r="T32" s="477"/>
      <c r="U32" s="477"/>
    </row>
    <row r="33" spans="1:21" ht="28.5" x14ac:dyDescent="0.45">
      <c r="A33" s="468"/>
      <c r="B33" s="471"/>
      <c r="C33" s="471"/>
      <c r="D33" s="471"/>
      <c r="E33" s="474"/>
      <c r="F33" s="474"/>
      <c r="G33" s="474"/>
      <c r="H33" s="481"/>
      <c r="I33" s="484"/>
      <c r="J33" s="493"/>
      <c r="K33" s="490"/>
      <c r="L33" s="490"/>
      <c r="M33" s="487"/>
      <c r="N33" s="490"/>
      <c r="O33" s="261" t="s">
        <v>511</v>
      </c>
      <c r="P33" s="477"/>
      <c r="Q33" s="477"/>
      <c r="R33" s="477"/>
      <c r="S33" s="477"/>
      <c r="T33" s="477"/>
      <c r="U33" s="477"/>
    </row>
    <row r="34" spans="1:21" ht="230.25" customHeight="1" thickBot="1" x14ac:dyDescent="0.5">
      <c r="A34" s="469"/>
      <c r="B34" s="472"/>
      <c r="C34" s="472"/>
      <c r="D34" s="472"/>
      <c r="E34" s="475"/>
      <c r="F34" s="475"/>
      <c r="G34" s="475"/>
      <c r="H34" s="482"/>
      <c r="I34" s="485"/>
      <c r="J34" s="494"/>
      <c r="K34" s="491"/>
      <c r="L34" s="491"/>
      <c r="M34" s="488"/>
      <c r="N34" s="491"/>
      <c r="O34" s="261" t="s">
        <v>512</v>
      </c>
      <c r="P34" s="478"/>
      <c r="Q34" s="478"/>
      <c r="R34" s="478"/>
      <c r="S34" s="478"/>
      <c r="T34" s="478"/>
      <c r="U34" s="478"/>
    </row>
    <row r="35" spans="1:21" ht="15" customHeight="1" x14ac:dyDescent="0.45">
      <c r="A35" s="467">
        <f>'Mapa Final'!A35</f>
        <v>6</v>
      </c>
      <c r="B35" s="470" t="str">
        <f>'Mapa Final'!B35</f>
        <v>Error en las notificaciones judiicales</v>
      </c>
      <c r="C35" s="470" t="str">
        <f>'Mapa Final'!C35</f>
        <v>Incumplimiento de las metas establecidas</v>
      </c>
      <c r="D35" s="470" t="str">
        <f>'Mapa Final'!D35</f>
        <v>1. Falta de seguimiento y control del cumplimiento efectivo de la actividad asignada. 
2. Falta de informaciòn pertinente para realizar la actividad (correos errados, direcciones erradas de las partes). 
3. Falta de recursos, medios electrònicos y tecnològicos para el cumplimiento de la actividad.  
4.Carencia de vinculaciòn de las partes y terceros que genera nulidades, demoras en el proceso.</v>
      </c>
      <c r="E35" s="473" t="str">
        <f>'Mapa Final'!E35</f>
        <v xml:space="preserve">Inadecuada comunicación de las notificaciones judiciales </v>
      </c>
      <c r="F35" s="473" t="str">
        <f>'Mapa Final'!F35</f>
        <v xml:space="preserve">Posibilidad de incumplimiento de las metas establecidas debido a la inadecuada comunicación de las notificaciones judiciales </v>
      </c>
      <c r="G35" s="473" t="str">
        <f>'Mapa Final'!G35</f>
        <v>Ejecución y Administración de Procesos</v>
      </c>
      <c r="H35" s="480" t="str">
        <f>'Mapa Final'!I35</f>
        <v>Muy Alta</v>
      </c>
      <c r="I35" s="483" t="str">
        <f>'Mapa Final'!L35</f>
        <v>Moderado</v>
      </c>
      <c r="J35" s="492" t="str">
        <f>'Mapa Final'!N35</f>
        <v xml:space="preserve">Alto </v>
      </c>
      <c r="K35" s="489" t="str">
        <f>'Mapa Final'!AA35</f>
        <v>Media</v>
      </c>
      <c r="L35" s="489" t="str">
        <f>'Mapa Final'!AE35</f>
        <v>Moderado</v>
      </c>
      <c r="M35" s="486" t="str">
        <f>'Mapa Final'!AG35</f>
        <v>Moderado</v>
      </c>
      <c r="N35" s="489" t="str">
        <f>'Mapa Final'!AH35</f>
        <v>Reducir(mitigar)</v>
      </c>
      <c r="O35" s="326" t="s">
        <v>515</v>
      </c>
      <c r="P35" s="479"/>
      <c r="Q35" s="479"/>
      <c r="R35" s="479" t="s">
        <v>547</v>
      </c>
      <c r="S35" s="476">
        <v>44287</v>
      </c>
      <c r="T35" s="476">
        <v>44377</v>
      </c>
      <c r="U35" s="479" t="s">
        <v>561</v>
      </c>
    </row>
    <row r="36" spans="1:21" x14ac:dyDescent="0.45">
      <c r="A36" s="468"/>
      <c r="B36" s="471"/>
      <c r="C36" s="471"/>
      <c r="D36" s="471"/>
      <c r="E36" s="474"/>
      <c r="F36" s="474"/>
      <c r="G36" s="474"/>
      <c r="H36" s="481"/>
      <c r="I36" s="484"/>
      <c r="J36" s="493"/>
      <c r="K36" s="490"/>
      <c r="L36" s="490"/>
      <c r="M36" s="487"/>
      <c r="N36" s="490"/>
      <c r="O36" s="326"/>
      <c r="P36" s="477"/>
      <c r="Q36" s="477"/>
      <c r="R36" s="477"/>
      <c r="S36" s="477"/>
      <c r="T36" s="477"/>
      <c r="U36" s="477"/>
    </row>
    <row r="37" spans="1:21" x14ac:dyDescent="0.45">
      <c r="A37" s="468"/>
      <c r="B37" s="471"/>
      <c r="C37" s="471"/>
      <c r="D37" s="471"/>
      <c r="E37" s="474"/>
      <c r="F37" s="474"/>
      <c r="G37" s="474"/>
      <c r="H37" s="481"/>
      <c r="I37" s="484"/>
      <c r="J37" s="493"/>
      <c r="K37" s="490"/>
      <c r="L37" s="490"/>
      <c r="M37" s="487"/>
      <c r="N37" s="490"/>
      <c r="O37" s="326"/>
      <c r="P37" s="477"/>
      <c r="Q37" s="477"/>
      <c r="R37" s="477"/>
      <c r="S37" s="477"/>
      <c r="T37" s="477"/>
      <c r="U37" s="477"/>
    </row>
    <row r="38" spans="1:21" x14ac:dyDescent="0.45">
      <c r="A38" s="468"/>
      <c r="B38" s="471"/>
      <c r="C38" s="471"/>
      <c r="D38" s="471"/>
      <c r="E38" s="474"/>
      <c r="F38" s="474"/>
      <c r="G38" s="474"/>
      <c r="H38" s="481"/>
      <c r="I38" s="484"/>
      <c r="J38" s="493"/>
      <c r="K38" s="490"/>
      <c r="L38" s="490"/>
      <c r="M38" s="487"/>
      <c r="N38" s="490"/>
      <c r="O38" s="326"/>
      <c r="P38" s="477"/>
      <c r="Q38" s="477"/>
      <c r="R38" s="477"/>
      <c r="S38" s="477"/>
      <c r="T38" s="477"/>
      <c r="U38" s="477"/>
    </row>
    <row r="39" spans="1:21" ht="234.75" customHeight="1" thickBot="1" x14ac:dyDescent="0.5">
      <c r="A39" s="469"/>
      <c r="B39" s="472"/>
      <c r="C39" s="472"/>
      <c r="D39" s="472"/>
      <c r="E39" s="475"/>
      <c r="F39" s="475"/>
      <c r="G39" s="475"/>
      <c r="H39" s="482"/>
      <c r="I39" s="485"/>
      <c r="J39" s="494"/>
      <c r="K39" s="491"/>
      <c r="L39" s="491"/>
      <c r="M39" s="488"/>
      <c r="N39" s="491"/>
      <c r="O39" s="326"/>
      <c r="P39" s="478"/>
      <c r="Q39" s="478"/>
      <c r="R39" s="478"/>
      <c r="S39" s="478"/>
      <c r="T39" s="478"/>
      <c r="U39" s="478"/>
    </row>
    <row r="40" spans="1:21" x14ac:dyDescent="0.45">
      <c r="A40" s="467">
        <f>'Mapa Final'!A40</f>
        <v>7</v>
      </c>
      <c r="B40" s="470" t="str">
        <f>'Mapa Final'!B40</f>
        <v>Pérdida de documentos</v>
      </c>
      <c r="C40" s="470" t="str">
        <f>'Mapa Final'!C40</f>
        <v>Afectación en la Prestación del Servicio de Justicia</v>
      </c>
      <c r="D40" s="470" t="str">
        <f>'Mapa Final'!D40</f>
        <v>1. Falta de implementación del expediente electrónico en todas las dependencias y juzgados
2.Falta de software institucional para el control en el archivo de documentos tanto físicos como virtuales.
3.Desconocimiento e inaplicabilidad de las Tablas de Retención Documental (TRD)
4.Volumen excesivo de ingreso de expedientes para el personal asignado,  generando demoras en la organización de los expediente
5. Carencia de organización documental</v>
      </c>
      <c r="E40" s="473" t="str">
        <f>'Mapa Final'!E40</f>
        <v>Extravío de documentos temporal o definitivo de los procesos judiciales</v>
      </c>
      <c r="F40" s="473" t="str">
        <f>'Mapa Final'!F40</f>
        <v>Posibilidad de la afectación en la Prestación del Servicio de Justicia debido al extravío de documentos temporal o definitivo de los procesos judiciales</v>
      </c>
      <c r="G40" s="473" t="str">
        <f>'Mapa Final'!G40</f>
        <v>Usuarios, productos y prácticas organizacionales</v>
      </c>
      <c r="H40" s="480" t="str">
        <f>'Mapa Final'!I40</f>
        <v>Muy Alta</v>
      </c>
      <c r="I40" s="483" t="str">
        <f>'Mapa Final'!L40</f>
        <v>Mayor</v>
      </c>
      <c r="J40" s="492" t="str">
        <f>'Mapa Final'!N40</f>
        <v xml:space="preserve">Alto </v>
      </c>
      <c r="K40" s="489" t="str">
        <f>'Mapa Final'!AA40</f>
        <v>Media</v>
      </c>
      <c r="L40" s="489" t="str">
        <f>'Mapa Final'!AE40</f>
        <v>Mayor</v>
      </c>
      <c r="M40" s="486" t="str">
        <f>'Mapa Final'!AG40</f>
        <v xml:space="preserve">Alto </v>
      </c>
      <c r="N40" s="489" t="str">
        <f>'Mapa Final'!AH40</f>
        <v>Evitar</v>
      </c>
      <c r="O40" s="326" t="s">
        <v>518</v>
      </c>
      <c r="P40" s="479"/>
      <c r="Q40" s="479"/>
      <c r="R40" s="479" t="s">
        <v>547</v>
      </c>
      <c r="S40" s="476">
        <v>44287</v>
      </c>
      <c r="T40" s="476">
        <v>44377</v>
      </c>
      <c r="U40" s="479" t="s">
        <v>562</v>
      </c>
    </row>
    <row r="41" spans="1:21" x14ac:dyDescent="0.45">
      <c r="A41" s="468"/>
      <c r="B41" s="471"/>
      <c r="C41" s="471"/>
      <c r="D41" s="471"/>
      <c r="E41" s="474"/>
      <c r="F41" s="474"/>
      <c r="G41" s="474"/>
      <c r="H41" s="481"/>
      <c r="I41" s="484"/>
      <c r="J41" s="493"/>
      <c r="K41" s="490"/>
      <c r="L41" s="490"/>
      <c r="M41" s="487"/>
      <c r="N41" s="490"/>
      <c r="O41" s="326"/>
      <c r="P41" s="477"/>
      <c r="Q41" s="477"/>
      <c r="R41" s="477"/>
      <c r="S41" s="477"/>
      <c r="T41" s="477"/>
      <c r="U41" s="477"/>
    </row>
    <row r="42" spans="1:21" x14ac:dyDescent="0.45">
      <c r="A42" s="468"/>
      <c r="B42" s="471"/>
      <c r="C42" s="471"/>
      <c r="D42" s="471"/>
      <c r="E42" s="474"/>
      <c r="F42" s="474"/>
      <c r="G42" s="474"/>
      <c r="H42" s="481"/>
      <c r="I42" s="484"/>
      <c r="J42" s="493"/>
      <c r="K42" s="490"/>
      <c r="L42" s="490"/>
      <c r="M42" s="487"/>
      <c r="N42" s="490"/>
      <c r="O42" s="326"/>
      <c r="P42" s="477"/>
      <c r="Q42" s="477"/>
      <c r="R42" s="477"/>
      <c r="S42" s="477"/>
      <c r="T42" s="477"/>
      <c r="U42" s="477"/>
    </row>
    <row r="43" spans="1:21" x14ac:dyDescent="0.45">
      <c r="A43" s="468"/>
      <c r="B43" s="471"/>
      <c r="C43" s="471"/>
      <c r="D43" s="471"/>
      <c r="E43" s="474"/>
      <c r="F43" s="474"/>
      <c r="G43" s="474"/>
      <c r="H43" s="481"/>
      <c r="I43" s="484"/>
      <c r="J43" s="493"/>
      <c r="K43" s="490"/>
      <c r="L43" s="490"/>
      <c r="M43" s="487"/>
      <c r="N43" s="490"/>
      <c r="O43" s="326"/>
      <c r="P43" s="477"/>
      <c r="Q43" s="477"/>
      <c r="R43" s="477"/>
      <c r="S43" s="477"/>
      <c r="T43" s="477"/>
      <c r="U43" s="477"/>
    </row>
    <row r="44" spans="1:21" ht="194.25" customHeight="1" thickBot="1" x14ac:dyDescent="0.5">
      <c r="A44" s="469"/>
      <c r="B44" s="472"/>
      <c r="C44" s="472"/>
      <c r="D44" s="472"/>
      <c r="E44" s="475"/>
      <c r="F44" s="475"/>
      <c r="G44" s="475"/>
      <c r="H44" s="482"/>
      <c r="I44" s="485"/>
      <c r="J44" s="494"/>
      <c r="K44" s="491"/>
      <c r="L44" s="491"/>
      <c r="M44" s="488"/>
      <c r="N44" s="491"/>
      <c r="O44" s="326"/>
      <c r="P44" s="478"/>
      <c r="Q44" s="478"/>
      <c r="R44" s="478"/>
      <c r="S44" s="478"/>
      <c r="T44" s="478"/>
      <c r="U44" s="478"/>
    </row>
    <row r="45" spans="1:21" ht="42.75" x14ac:dyDescent="0.45">
      <c r="A45" s="467">
        <f>'Mapa Final'!A45</f>
        <v>8</v>
      </c>
      <c r="B45" s="470" t="str">
        <f>'Mapa Final'!B45</f>
        <v>Corrupción</v>
      </c>
      <c r="C45" s="470" t="str">
        <f>'Mapa Final'!C45</f>
        <v>Reputacional (Corrupción)</v>
      </c>
      <c r="D45" s="470" t="str">
        <f>'Mapa Final'!D45</f>
        <v xml:space="preserve">1.Insuficientes programas de capacitación para la toma de conciencia debido al desconocimiento de l ley antisoborno (ISO 37001:2016) y   de los  valores y principios propios de la entidad.
2. Desconocimiento del Código de Etica y Buen Gobierno.    
3.Carencia de compromiso  y transparencia de los servidores judiciales con la entidad  
4.Deficiencia del control y seguimiento de la gestión ejercida por los servidores judiciales.
5.Obtención de beneficios propios </v>
      </c>
      <c r="E45" s="473" t="str">
        <f>'Mapa Final'!E45</f>
        <v xml:space="preserve">Carencia en transparencia, etica y valores . </v>
      </c>
      <c r="F45" s="473" t="str">
        <f>'Mapa Final'!F45</f>
        <v xml:space="preserve">Posibilidad de actos indebidos de  los servidores judiciales debido a  la carencia en transparencia, etica y valores </v>
      </c>
      <c r="G45" s="473" t="str">
        <f>'Mapa Final'!G45</f>
        <v>Fraude Interno</v>
      </c>
      <c r="H45" s="480" t="str">
        <f>'Mapa Final'!I45</f>
        <v>Media</v>
      </c>
      <c r="I45" s="483" t="str">
        <f>'Mapa Final'!L45</f>
        <v>Mayor</v>
      </c>
      <c r="J45" s="492" t="str">
        <f>'Mapa Final'!N45</f>
        <v xml:space="preserve">Alto </v>
      </c>
      <c r="K45" s="489" t="str">
        <f>'Mapa Final'!AA45</f>
        <v>Baja</v>
      </c>
      <c r="L45" s="489" t="str">
        <f>'Mapa Final'!AE45</f>
        <v>Mayor</v>
      </c>
      <c r="M45" s="486" t="str">
        <f>'Mapa Final'!AG45</f>
        <v xml:space="preserve">Alto </v>
      </c>
      <c r="N45" s="489" t="str">
        <f>'Mapa Final'!AH45</f>
        <v>Evitar</v>
      </c>
      <c r="O45" s="261" t="s">
        <v>523</v>
      </c>
      <c r="P45" s="479"/>
      <c r="Q45" s="479"/>
      <c r="R45" s="479" t="s">
        <v>547</v>
      </c>
      <c r="S45" s="476">
        <v>44287</v>
      </c>
      <c r="T45" s="476">
        <v>44377</v>
      </c>
      <c r="U45" s="479" t="s">
        <v>563</v>
      </c>
    </row>
    <row r="46" spans="1:21" ht="57" x14ac:dyDescent="0.45">
      <c r="A46" s="468"/>
      <c r="B46" s="471"/>
      <c r="C46" s="471"/>
      <c r="D46" s="471"/>
      <c r="E46" s="474"/>
      <c r="F46" s="474"/>
      <c r="G46" s="474"/>
      <c r="H46" s="481"/>
      <c r="I46" s="484"/>
      <c r="J46" s="493"/>
      <c r="K46" s="490"/>
      <c r="L46" s="490"/>
      <c r="M46" s="487"/>
      <c r="N46" s="490"/>
      <c r="O46" s="261" t="s">
        <v>519</v>
      </c>
      <c r="P46" s="477"/>
      <c r="Q46" s="477"/>
      <c r="R46" s="477"/>
      <c r="S46" s="477"/>
      <c r="T46" s="477"/>
      <c r="U46" s="477"/>
    </row>
    <row r="47" spans="1:21" ht="42.75" x14ac:dyDescent="0.45">
      <c r="A47" s="468"/>
      <c r="B47" s="471"/>
      <c r="C47" s="471"/>
      <c r="D47" s="471"/>
      <c r="E47" s="474"/>
      <c r="F47" s="474"/>
      <c r="G47" s="474"/>
      <c r="H47" s="481"/>
      <c r="I47" s="484"/>
      <c r="J47" s="493"/>
      <c r="K47" s="490"/>
      <c r="L47" s="490"/>
      <c r="M47" s="487"/>
      <c r="N47" s="490"/>
      <c r="O47" s="261" t="s">
        <v>520</v>
      </c>
      <c r="P47" s="477"/>
      <c r="Q47" s="477"/>
      <c r="R47" s="477"/>
      <c r="S47" s="477"/>
      <c r="T47" s="477"/>
      <c r="U47" s="477"/>
    </row>
    <row r="48" spans="1:21" ht="28.5" x14ac:dyDescent="0.45">
      <c r="A48" s="468"/>
      <c r="B48" s="471"/>
      <c r="C48" s="471"/>
      <c r="D48" s="471"/>
      <c r="E48" s="474"/>
      <c r="F48" s="474"/>
      <c r="G48" s="474"/>
      <c r="H48" s="481"/>
      <c r="I48" s="484"/>
      <c r="J48" s="493"/>
      <c r="K48" s="490"/>
      <c r="L48" s="490"/>
      <c r="M48" s="487"/>
      <c r="N48" s="490"/>
      <c r="O48" s="261" t="s">
        <v>521</v>
      </c>
      <c r="P48" s="477"/>
      <c r="Q48" s="477"/>
      <c r="R48" s="477"/>
      <c r="S48" s="477"/>
      <c r="T48" s="477"/>
      <c r="U48" s="477"/>
    </row>
    <row r="49" spans="1:21" ht="188.25" customHeight="1" thickBot="1" x14ac:dyDescent="0.5">
      <c r="A49" s="469"/>
      <c r="B49" s="472"/>
      <c r="C49" s="472"/>
      <c r="D49" s="472"/>
      <c r="E49" s="475"/>
      <c r="F49" s="475"/>
      <c r="G49" s="475"/>
      <c r="H49" s="482"/>
      <c r="I49" s="485"/>
      <c r="J49" s="494"/>
      <c r="K49" s="491"/>
      <c r="L49" s="491"/>
      <c r="M49" s="488"/>
      <c r="N49" s="491"/>
      <c r="O49" s="261" t="s">
        <v>522</v>
      </c>
      <c r="P49" s="478"/>
      <c r="Q49" s="478"/>
      <c r="R49" s="478"/>
      <c r="S49" s="478"/>
      <c r="T49" s="478"/>
      <c r="U49" s="478"/>
    </row>
    <row r="50" spans="1:21" x14ac:dyDescent="0.45">
      <c r="A50" s="467">
        <f>'Mapa Final'!A50</f>
        <v>9</v>
      </c>
      <c r="B50" s="470" t="str">
        <f>'Mapa Final'!B50</f>
        <v>Interrupción o demora en el Servicio Público de Administrar  Justicia</v>
      </c>
      <c r="C50" s="470" t="str">
        <f>'Mapa Final'!C50</f>
        <v>Afectación en la Prestación del Servicio de Justicia</v>
      </c>
      <c r="D50" s="470" t="str">
        <f>'Mapa Final'!D50</f>
        <v>1. Paro por sindicato
2. Huelgas, protestas ciudadana
3. Disturbios o hechos violentos
4.Pandemia
5.Emergencias Ambientales</v>
      </c>
      <c r="E50" s="473" t="str">
        <f>'Mapa Final'!E50</f>
        <v>Suceso de fuerza mayor que imposibilitan la gestión judicial</v>
      </c>
      <c r="F50" s="473" t="str">
        <f>'Mapa Final'!F50</f>
        <v>Posibilidad de  afectación en la Prestación del Servicio de Justicia debido a un suceso de fuerza mayor que imposibilita la gestión judicial</v>
      </c>
      <c r="G50" s="473" t="str">
        <f>'Mapa Final'!G50</f>
        <v>Usuarios, productos y prácticas organizacionales</v>
      </c>
      <c r="H50" s="480" t="str">
        <f>'Mapa Final'!I50</f>
        <v>Baja</v>
      </c>
      <c r="I50" s="483" t="str">
        <f>'Mapa Final'!L50</f>
        <v>Moderado</v>
      </c>
      <c r="J50" s="492" t="str">
        <f>'Mapa Final'!N50</f>
        <v>Moderado</v>
      </c>
      <c r="K50" s="489" t="str">
        <f>'Mapa Final'!AA50</f>
        <v>Baja</v>
      </c>
      <c r="L50" s="489" t="str">
        <f>'Mapa Final'!AE50</f>
        <v>Moderado</v>
      </c>
      <c r="M50" s="486" t="str">
        <f>'Mapa Final'!AG50</f>
        <v>Moderado</v>
      </c>
      <c r="N50" s="489" t="str">
        <f>'Mapa Final'!AH50</f>
        <v>Reducir(mitigar)</v>
      </c>
      <c r="O50" s="326" t="s">
        <v>622</v>
      </c>
      <c r="P50" s="479"/>
      <c r="Q50" s="479"/>
      <c r="R50" s="479" t="s">
        <v>547</v>
      </c>
      <c r="S50" s="476">
        <v>44287</v>
      </c>
      <c r="T50" s="476">
        <v>44377</v>
      </c>
      <c r="U50" s="479" t="s">
        <v>564</v>
      </c>
    </row>
    <row r="51" spans="1:21" x14ac:dyDescent="0.45">
      <c r="A51" s="468"/>
      <c r="B51" s="471"/>
      <c r="C51" s="471"/>
      <c r="D51" s="471"/>
      <c r="E51" s="474"/>
      <c r="F51" s="474"/>
      <c r="G51" s="474"/>
      <c r="H51" s="481"/>
      <c r="I51" s="484"/>
      <c r="J51" s="493"/>
      <c r="K51" s="490"/>
      <c r="L51" s="490"/>
      <c r="M51" s="487"/>
      <c r="N51" s="490"/>
      <c r="O51" s="326"/>
      <c r="P51" s="477"/>
      <c r="Q51" s="477"/>
      <c r="R51" s="477"/>
      <c r="S51" s="477"/>
      <c r="T51" s="477"/>
      <c r="U51" s="477"/>
    </row>
    <row r="52" spans="1:21" x14ac:dyDescent="0.45">
      <c r="A52" s="468"/>
      <c r="B52" s="471"/>
      <c r="C52" s="471"/>
      <c r="D52" s="471"/>
      <c r="E52" s="474"/>
      <c r="F52" s="474"/>
      <c r="G52" s="474"/>
      <c r="H52" s="481"/>
      <c r="I52" s="484"/>
      <c r="J52" s="493"/>
      <c r="K52" s="490"/>
      <c r="L52" s="490"/>
      <c r="M52" s="487"/>
      <c r="N52" s="490"/>
      <c r="O52" s="326"/>
      <c r="P52" s="477"/>
      <c r="Q52" s="477"/>
      <c r="R52" s="477"/>
      <c r="S52" s="477"/>
      <c r="T52" s="477"/>
      <c r="U52" s="477"/>
    </row>
    <row r="53" spans="1:21" x14ac:dyDescent="0.45">
      <c r="A53" s="468"/>
      <c r="B53" s="471"/>
      <c r="C53" s="471"/>
      <c r="D53" s="471"/>
      <c r="E53" s="474"/>
      <c r="F53" s="474"/>
      <c r="G53" s="474"/>
      <c r="H53" s="481"/>
      <c r="I53" s="484"/>
      <c r="J53" s="493"/>
      <c r="K53" s="490"/>
      <c r="L53" s="490"/>
      <c r="M53" s="487"/>
      <c r="N53" s="490"/>
      <c r="O53" s="326"/>
      <c r="P53" s="477"/>
      <c r="Q53" s="477"/>
      <c r="R53" s="477"/>
      <c r="S53" s="477"/>
      <c r="T53" s="477"/>
      <c r="U53" s="477"/>
    </row>
    <row r="54" spans="1:21" ht="56.25" customHeight="1" thickBot="1" x14ac:dyDescent="0.5">
      <c r="A54" s="469"/>
      <c r="B54" s="472"/>
      <c r="C54" s="472"/>
      <c r="D54" s="472"/>
      <c r="E54" s="475"/>
      <c r="F54" s="475"/>
      <c r="G54" s="475"/>
      <c r="H54" s="482"/>
      <c r="I54" s="485"/>
      <c r="J54" s="494"/>
      <c r="K54" s="491"/>
      <c r="L54" s="491"/>
      <c r="M54" s="488"/>
      <c r="N54" s="491"/>
      <c r="O54" s="326"/>
      <c r="P54" s="478"/>
      <c r="Q54" s="478"/>
      <c r="R54" s="478"/>
      <c r="S54" s="478"/>
      <c r="T54" s="478"/>
      <c r="U54" s="478"/>
    </row>
    <row r="55" spans="1:21" x14ac:dyDescent="0.45">
      <c r="A55" s="467">
        <f>'Mapa Final'!A55</f>
        <v>10</v>
      </c>
      <c r="B55" s="470" t="str">
        <f>'Mapa Final'!B55</f>
        <v>Inaplicabilidad de la normavidad ambiental vigente</v>
      </c>
      <c r="C55" s="470" t="str">
        <f>'Mapa Final'!C55</f>
        <v>Afectación Ambiental</v>
      </c>
      <c r="D55" s="470" t="str">
        <f>'Mapa Final'!D55</f>
        <v>1. Falta de socialización del Acuerdo PSAA14-10160. 
2.Baja participación de los funcionarios y servidores judiciales en las actividades de formación en el Sistema de Gestión Ambiental
3.Uso de correos no institucionales, que no permiten la llegada de campañas enviadas por correos masivos
4.  Poco compromiso en la aplicabilidad y formación de la cultura ambiental
5. Carencia del liderazgo en el Sistema de Gestión Ambiental</v>
      </c>
      <c r="E55" s="473" t="str">
        <f>'Mapa Final'!E55</f>
        <v>Desconocimiento de los lineamientos ambientales y normatividad vigente ambiental</v>
      </c>
      <c r="F55" s="473" t="str">
        <f>'Mapa Final'!F55</f>
        <v>Posibilidad de afectación ambiental debido al desconocimiento de las lineamientos ambientales y normatividad vigente ambiental</v>
      </c>
      <c r="G55" s="473" t="str">
        <f>'Mapa Final'!G55</f>
        <v>Eventos Ambientales Internos</v>
      </c>
      <c r="H55" s="480" t="str">
        <f>'Mapa Final'!I55</f>
        <v>Media</v>
      </c>
      <c r="I55" s="483" t="str">
        <f>'Mapa Final'!L55</f>
        <v>Moderado</v>
      </c>
      <c r="J55" s="492" t="str">
        <f>'Mapa Final'!N55</f>
        <v>Moderado</v>
      </c>
      <c r="K55" s="489" t="str">
        <f>'Mapa Final'!AA55</f>
        <v>Baja</v>
      </c>
      <c r="L55" s="489" t="str">
        <f>'Mapa Final'!AE55</f>
        <v>Moderado</v>
      </c>
      <c r="M55" s="486" t="str">
        <f>'Mapa Final'!AG55</f>
        <v>Moderado</v>
      </c>
      <c r="N55" s="489" t="str">
        <f>'Mapa Final'!AH55</f>
        <v>Reducir(mitigar)</v>
      </c>
      <c r="O55" s="326" t="s">
        <v>525</v>
      </c>
      <c r="P55" s="479"/>
      <c r="Q55" s="479"/>
      <c r="R55" s="479" t="s">
        <v>547</v>
      </c>
      <c r="S55" s="476">
        <v>44287</v>
      </c>
      <c r="T55" s="476">
        <v>44377</v>
      </c>
      <c r="U55" s="479" t="s">
        <v>565</v>
      </c>
    </row>
    <row r="56" spans="1:21" x14ac:dyDescent="0.45">
      <c r="A56" s="468"/>
      <c r="B56" s="471"/>
      <c r="C56" s="471"/>
      <c r="D56" s="471"/>
      <c r="E56" s="474"/>
      <c r="F56" s="474"/>
      <c r="G56" s="474"/>
      <c r="H56" s="481"/>
      <c r="I56" s="484"/>
      <c r="J56" s="493"/>
      <c r="K56" s="490"/>
      <c r="L56" s="490"/>
      <c r="M56" s="487"/>
      <c r="N56" s="490"/>
      <c r="O56" s="326"/>
      <c r="P56" s="477"/>
      <c r="Q56" s="477"/>
      <c r="R56" s="477"/>
      <c r="S56" s="477"/>
      <c r="T56" s="477"/>
      <c r="U56" s="477"/>
    </row>
    <row r="57" spans="1:21" x14ac:dyDescent="0.45">
      <c r="A57" s="468"/>
      <c r="B57" s="471"/>
      <c r="C57" s="471"/>
      <c r="D57" s="471"/>
      <c r="E57" s="474"/>
      <c r="F57" s="474"/>
      <c r="G57" s="474"/>
      <c r="H57" s="481"/>
      <c r="I57" s="484"/>
      <c r="J57" s="493"/>
      <c r="K57" s="490"/>
      <c r="L57" s="490"/>
      <c r="M57" s="487"/>
      <c r="N57" s="490"/>
      <c r="O57" s="326"/>
      <c r="P57" s="477"/>
      <c r="Q57" s="477"/>
      <c r="R57" s="477"/>
      <c r="S57" s="477"/>
      <c r="T57" s="477"/>
      <c r="U57" s="477"/>
    </row>
    <row r="58" spans="1:21" x14ac:dyDescent="0.45">
      <c r="A58" s="468"/>
      <c r="B58" s="471"/>
      <c r="C58" s="471"/>
      <c r="D58" s="471"/>
      <c r="E58" s="474"/>
      <c r="F58" s="474"/>
      <c r="G58" s="474"/>
      <c r="H58" s="481"/>
      <c r="I58" s="484"/>
      <c r="J58" s="493"/>
      <c r="K58" s="490"/>
      <c r="L58" s="490"/>
      <c r="M58" s="487"/>
      <c r="N58" s="490"/>
      <c r="O58" s="326"/>
      <c r="P58" s="477"/>
      <c r="Q58" s="477"/>
      <c r="R58" s="477"/>
      <c r="S58" s="477"/>
      <c r="T58" s="477"/>
      <c r="U58" s="477"/>
    </row>
    <row r="59" spans="1:21" ht="159.75" customHeight="1" thickBot="1" x14ac:dyDescent="0.5">
      <c r="A59" s="469"/>
      <c r="B59" s="472"/>
      <c r="C59" s="472"/>
      <c r="D59" s="472"/>
      <c r="E59" s="475"/>
      <c r="F59" s="475"/>
      <c r="G59" s="475"/>
      <c r="H59" s="482"/>
      <c r="I59" s="485"/>
      <c r="J59" s="494"/>
      <c r="K59" s="491"/>
      <c r="L59" s="491"/>
      <c r="M59" s="488"/>
      <c r="N59" s="491"/>
      <c r="O59" s="326"/>
      <c r="P59" s="478"/>
      <c r="Q59" s="478"/>
      <c r="R59" s="478"/>
      <c r="S59" s="478"/>
      <c r="T59" s="478"/>
      <c r="U59" s="478"/>
    </row>
  </sheetData>
  <mergeCells count="227">
    <mergeCell ref="S55:S59"/>
    <mergeCell ref="T55:T59"/>
    <mergeCell ref="U55:U59"/>
    <mergeCell ref="M55:M59"/>
    <mergeCell ref="N55:N59"/>
    <mergeCell ref="O55:O59"/>
    <mergeCell ref="P55:P59"/>
    <mergeCell ref="Q55:Q59"/>
    <mergeCell ref="R55:R59"/>
    <mergeCell ref="G55:G59"/>
    <mergeCell ref="H55:H59"/>
    <mergeCell ref="I55:I59"/>
    <mergeCell ref="J55:J59"/>
    <mergeCell ref="K55:K59"/>
    <mergeCell ref="L55:L59"/>
    <mergeCell ref="A55:A59"/>
    <mergeCell ref="B55:B59"/>
    <mergeCell ref="C55:C59"/>
    <mergeCell ref="D55:D59"/>
    <mergeCell ref="E55:E59"/>
    <mergeCell ref="F55:F59"/>
    <mergeCell ref="R50:R54"/>
    <mergeCell ref="S50:S54"/>
    <mergeCell ref="T50:T54"/>
    <mergeCell ref="U50:U54"/>
    <mergeCell ref="J50:J54"/>
    <mergeCell ref="K50:K54"/>
    <mergeCell ref="L50:L54"/>
    <mergeCell ref="M50:M54"/>
    <mergeCell ref="N50:N54"/>
    <mergeCell ref="O50:O54"/>
    <mergeCell ref="U45:U49"/>
    <mergeCell ref="A50:A54"/>
    <mergeCell ref="B50:B54"/>
    <mergeCell ref="C50:C54"/>
    <mergeCell ref="D50:D54"/>
    <mergeCell ref="E50:E54"/>
    <mergeCell ref="F50:F54"/>
    <mergeCell ref="G50:G54"/>
    <mergeCell ref="H50:H54"/>
    <mergeCell ref="I50:I54"/>
    <mergeCell ref="P45:P49"/>
    <mergeCell ref="Q45:Q49"/>
    <mergeCell ref="R45:R49"/>
    <mergeCell ref="S45:S49"/>
    <mergeCell ref="T45:T49"/>
    <mergeCell ref="I45:I49"/>
    <mergeCell ref="J45:J49"/>
    <mergeCell ref="K45:K49"/>
    <mergeCell ref="L45:L49"/>
    <mergeCell ref="M45:M49"/>
    <mergeCell ref="N45:N49"/>
    <mergeCell ref="P50:P54"/>
    <mergeCell ref="Q50:Q54"/>
    <mergeCell ref="A45:A49"/>
    <mergeCell ref="B45:B49"/>
    <mergeCell ref="C45:C49"/>
    <mergeCell ref="D45:D49"/>
    <mergeCell ref="E45:E49"/>
    <mergeCell ref="F45:F49"/>
    <mergeCell ref="G45:G49"/>
    <mergeCell ref="H45:H49"/>
    <mergeCell ref="N40:N44"/>
    <mergeCell ref="U35:U39"/>
    <mergeCell ref="O35:O39"/>
    <mergeCell ref="P35:P39"/>
    <mergeCell ref="Q35:Q39"/>
    <mergeCell ref="R35:R39"/>
    <mergeCell ref="T40:T44"/>
    <mergeCell ref="U40:U44"/>
    <mergeCell ref="O40:O44"/>
    <mergeCell ref="P40:P44"/>
    <mergeCell ref="Q40:Q44"/>
    <mergeCell ref="R40:R44"/>
    <mergeCell ref="S40:S44"/>
    <mergeCell ref="H40:H44"/>
    <mergeCell ref="I40:I44"/>
    <mergeCell ref="J40:J44"/>
    <mergeCell ref="K40:K44"/>
    <mergeCell ref="A40:A44"/>
    <mergeCell ref="B40:B44"/>
    <mergeCell ref="C40:C44"/>
    <mergeCell ref="D40:D44"/>
    <mergeCell ref="E40:E44"/>
    <mergeCell ref="F40:F44"/>
    <mergeCell ref="G40:G44"/>
    <mergeCell ref="M35:M39"/>
    <mergeCell ref="N35:N39"/>
    <mergeCell ref="G35:G39"/>
    <mergeCell ref="H35:H39"/>
    <mergeCell ref="I35:I39"/>
    <mergeCell ref="J35:J39"/>
    <mergeCell ref="K35:K39"/>
    <mergeCell ref="L35:L39"/>
    <mergeCell ref="A35:A39"/>
    <mergeCell ref="B35:B39"/>
    <mergeCell ref="C35:C39"/>
    <mergeCell ref="D35:D39"/>
    <mergeCell ref="E35:E39"/>
    <mergeCell ref="F35:F39"/>
    <mergeCell ref="L40:L44"/>
    <mergeCell ref="M40:M44"/>
    <mergeCell ref="P30:P34"/>
    <mergeCell ref="Q30:Q34"/>
    <mergeCell ref="R30:R34"/>
    <mergeCell ref="S30:S34"/>
    <mergeCell ref="T30:T34"/>
    <mergeCell ref="S35:S39"/>
    <mergeCell ref="T35:T39"/>
    <mergeCell ref="U30:U34"/>
    <mergeCell ref="J30:J34"/>
    <mergeCell ref="K30:K34"/>
    <mergeCell ref="L30:L34"/>
    <mergeCell ref="M30:M34"/>
    <mergeCell ref="N30:N34"/>
    <mergeCell ref="P25:P29"/>
    <mergeCell ref="Q25:Q29"/>
    <mergeCell ref="R25:R29"/>
    <mergeCell ref="S25:S29"/>
    <mergeCell ref="T25:T29"/>
    <mergeCell ref="I25:I29"/>
    <mergeCell ref="J25:J29"/>
    <mergeCell ref="K25:K29"/>
    <mergeCell ref="L25:L29"/>
    <mergeCell ref="M25:M29"/>
    <mergeCell ref="N25:N29"/>
    <mergeCell ref="A30:A34"/>
    <mergeCell ref="B30:B34"/>
    <mergeCell ref="C30:C34"/>
    <mergeCell ref="D30:D34"/>
    <mergeCell ref="E30:E34"/>
    <mergeCell ref="F30:F34"/>
    <mergeCell ref="G30:G34"/>
    <mergeCell ref="H30:H34"/>
    <mergeCell ref="I30:I34"/>
    <mergeCell ref="T20:T24"/>
    <mergeCell ref="U20:U24"/>
    <mergeCell ref="A25:A29"/>
    <mergeCell ref="B25:B29"/>
    <mergeCell ref="C25:C29"/>
    <mergeCell ref="D25:D29"/>
    <mergeCell ref="E25:E29"/>
    <mergeCell ref="F25:F29"/>
    <mergeCell ref="G25:G29"/>
    <mergeCell ref="H25:H29"/>
    <mergeCell ref="N20:N24"/>
    <mergeCell ref="O20:O24"/>
    <mergeCell ref="P20:P24"/>
    <mergeCell ref="Q20:Q24"/>
    <mergeCell ref="R20:R24"/>
    <mergeCell ref="S20:S24"/>
    <mergeCell ref="H20:H24"/>
    <mergeCell ref="I20:I24"/>
    <mergeCell ref="J20:J24"/>
    <mergeCell ref="K20:K24"/>
    <mergeCell ref="L20:L24"/>
    <mergeCell ref="M20:M24"/>
    <mergeCell ref="U25:U29"/>
    <mergeCell ref="O25:O29"/>
    <mergeCell ref="A20:A24"/>
    <mergeCell ref="B20:B24"/>
    <mergeCell ref="C20:C24"/>
    <mergeCell ref="D20:D24"/>
    <mergeCell ref="E20:E24"/>
    <mergeCell ref="F20:F24"/>
    <mergeCell ref="G20:G24"/>
    <mergeCell ref="M15:M19"/>
    <mergeCell ref="N15:N19"/>
    <mergeCell ref="G15:G19"/>
    <mergeCell ref="H15:H19"/>
    <mergeCell ref="I15:I19"/>
    <mergeCell ref="J15:J19"/>
    <mergeCell ref="K15:K19"/>
    <mergeCell ref="T10:T14"/>
    <mergeCell ref="U10:U14"/>
    <mergeCell ref="A15:A19"/>
    <mergeCell ref="B15:B19"/>
    <mergeCell ref="C15:C19"/>
    <mergeCell ref="D15:D19"/>
    <mergeCell ref="E15:E19"/>
    <mergeCell ref="F15:F19"/>
    <mergeCell ref="L10:L14"/>
    <mergeCell ref="M10:M14"/>
    <mergeCell ref="N10:N14"/>
    <mergeCell ref="O10:O14"/>
    <mergeCell ref="P10:P14"/>
    <mergeCell ref="Q10:Q14"/>
    <mergeCell ref="F10:F14"/>
    <mergeCell ref="G10:G14"/>
    <mergeCell ref="H10:H14"/>
    <mergeCell ref="I10:I14"/>
    <mergeCell ref="J10:J14"/>
    <mergeCell ref="K10:K14"/>
    <mergeCell ref="S15:S19"/>
    <mergeCell ref="T15:T19"/>
    <mergeCell ref="U15:U19"/>
    <mergeCell ref="O15:O19"/>
    <mergeCell ref="A9:N9"/>
    <mergeCell ref="A10:A14"/>
    <mergeCell ref="B10:B14"/>
    <mergeCell ref="C10:C14"/>
    <mergeCell ref="D10:D14"/>
    <mergeCell ref="E10:E14"/>
    <mergeCell ref="L15:L19"/>
    <mergeCell ref="R10:R14"/>
    <mergeCell ref="S10:S14"/>
    <mergeCell ref="P15:P19"/>
    <mergeCell ref="Q15:Q19"/>
    <mergeCell ref="R15:R19"/>
    <mergeCell ref="S1:U3"/>
    <mergeCell ref="A4:C4"/>
    <mergeCell ref="D4:N4"/>
    <mergeCell ref="O4:Q4"/>
    <mergeCell ref="A5:C5"/>
    <mergeCell ref="D5:N5"/>
    <mergeCell ref="A6:C6"/>
    <mergeCell ref="D6:N6"/>
    <mergeCell ref="A7:F7"/>
    <mergeCell ref="H7:J7"/>
    <mergeCell ref="K7:M7"/>
    <mergeCell ref="N7:N8"/>
    <mergeCell ref="A1:C2"/>
    <mergeCell ref="D1:Q3"/>
    <mergeCell ref="O7:O8"/>
    <mergeCell ref="P7:R7"/>
    <mergeCell ref="S7:T7"/>
    <mergeCell ref="U7:U8"/>
  </mergeCells>
  <conditionalFormatting sqref="D8:G8 H7 H60:J1048576 A7:B7">
    <cfRule type="containsText" dxfId="2093" priority="713" operator="containsText" text="3- Moderado">
      <formula>NOT(ISERROR(SEARCH("3- Moderado",A7)))</formula>
    </cfRule>
    <cfRule type="containsText" dxfId="2092" priority="714" operator="containsText" text="6- Moderado">
      <formula>NOT(ISERROR(SEARCH("6- Moderado",A7)))</formula>
    </cfRule>
    <cfRule type="containsText" dxfId="2091" priority="715" operator="containsText" text="4- Moderado">
      <formula>NOT(ISERROR(SEARCH("4- Moderado",A7)))</formula>
    </cfRule>
    <cfRule type="containsText" dxfId="2090" priority="716" operator="containsText" text="3- Bajo">
      <formula>NOT(ISERROR(SEARCH("3- Bajo",A7)))</formula>
    </cfRule>
    <cfRule type="containsText" dxfId="2089" priority="717" operator="containsText" text="4- Bajo">
      <formula>NOT(ISERROR(SEARCH("4- Bajo",A7)))</formula>
    </cfRule>
    <cfRule type="containsText" dxfId="2088" priority="718" operator="containsText" text="1- Bajo">
      <formula>NOT(ISERROR(SEARCH("1- Bajo",A7)))</formula>
    </cfRule>
  </conditionalFormatting>
  <conditionalFormatting sqref="H8:J8">
    <cfRule type="containsText" dxfId="2087" priority="706" operator="containsText" text="3- Moderado">
      <formula>NOT(ISERROR(SEARCH("3- Moderado",H8)))</formula>
    </cfRule>
    <cfRule type="containsText" dxfId="2086" priority="707" operator="containsText" text="6- Moderado">
      <formula>NOT(ISERROR(SEARCH("6- Moderado",H8)))</formula>
    </cfRule>
    <cfRule type="containsText" dxfId="2085" priority="708" operator="containsText" text="4- Moderado">
      <formula>NOT(ISERROR(SEARCH("4- Moderado",H8)))</formula>
    </cfRule>
    <cfRule type="containsText" dxfId="2084" priority="709" operator="containsText" text="3- Bajo">
      <formula>NOT(ISERROR(SEARCH("3- Bajo",H8)))</formula>
    </cfRule>
    <cfRule type="containsText" dxfId="2083" priority="710" operator="containsText" text="4- Bajo">
      <formula>NOT(ISERROR(SEARCH("4- Bajo",H8)))</formula>
    </cfRule>
    <cfRule type="containsText" dxfId="2082" priority="712" operator="containsText" text="1- Bajo">
      <formula>NOT(ISERROR(SEARCH("1- Bajo",H8)))</formula>
    </cfRule>
  </conditionalFormatting>
  <conditionalFormatting sqref="J8 J60:J1048576">
    <cfRule type="containsText" dxfId="2081" priority="695" operator="containsText" text="25- Extremo">
      <formula>NOT(ISERROR(SEARCH("25- Extremo",J8)))</formula>
    </cfRule>
    <cfRule type="containsText" dxfId="2080" priority="696" operator="containsText" text="20- Extremo">
      <formula>NOT(ISERROR(SEARCH("20- Extremo",J8)))</formula>
    </cfRule>
    <cfRule type="containsText" dxfId="2079" priority="697" operator="containsText" text="15- Extremo">
      <formula>NOT(ISERROR(SEARCH("15- Extremo",J8)))</formula>
    </cfRule>
    <cfRule type="containsText" dxfId="2078" priority="698" operator="containsText" text="10- Extremo">
      <formula>NOT(ISERROR(SEARCH("10- Extremo",J8)))</formula>
    </cfRule>
    <cfRule type="containsText" dxfId="2077" priority="699" operator="containsText" text="5- Extremo">
      <formula>NOT(ISERROR(SEARCH("5- Extremo",J8)))</formula>
    </cfRule>
    <cfRule type="containsText" dxfId="2076" priority="700" operator="containsText" text="12- Alto">
      <formula>NOT(ISERROR(SEARCH("12- Alto",J8)))</formula>
    </cfRule>
    <cfRule type="containsText" dxfId="2075" priority="701" operator="containsText" text="10- Alto">
      <formula>NOT(ISERROR(SEARCH("10- Alto",J8)))</formula>
    </cfRule>
    <cfRule type="containsText" dxfId="2074" priority="702" operator="containsText" text="9- Alto">
      <formula>NOT(ISERROR(SEARCH("9- Alto",J8)))</formula>
    </cfRule>
    <cfRule type="containsText" dxfId="2073" priority="703" operator="containsText" text="8- Alto">
      <formula>NOT(ISERROR(SEARCH("8- Alto",J8)))</formula>
    </cfRule>
    <cfRule type="containsText" dxfId="2072" priority="704" operator="containsText" text="5- Alto">
      <formula>NOT(ISERROR(SEARCH("5- Alto",J8)))</formula>
    </cfRule>
    <cfRule type="containsText" dxfId="2071" priority="705" operator="containsText" text="4- Alto">
      <formula>NOT(ISERROR(SEARCH("4- Alto",J8)))</formula>
    </cfRule>
    <cfRule type="containsText" dxfId="2070" priority="711" operator="containsText" text="2- Bajo">
      <formula>NOT(ISERROR(SEARCH("2- Bajo",J8)))</formula>
    </cfRule>
  </conditionalFormatting>
  <conditionalFormatting sqref="K10:L10">
    <cfRule type="containsText" dxfId="2069" priority="689" operator="containsText" text="3- Moderado">
      <formula>NOT(ISERROR(SEARCH("3- Moderado",K10)))</formula>
    </cfRule>
    <cfRule type="containsText" dxfId="2068" priority="690" operator="containsText" text="6- Moderado">
      <formula>NOT(ISERROR(SEARCH("6- Moderado",K10)))</formula>
    </cfRule>
    <cfRule type="containsText" dxfId="2067" priority="691" operator="containsText" text="4- Moderado">
      <formula>NOT(ISERROR(SEARCH("4- Moderado",K10)))</formula>
    </cfRule>
    <cfRule type="containsText" dxfId="2066" priority="692" operator="containsText" text="3- Bajo">
      <formula>NOT(ISERROR(SEARCH("3- Bajo",K10)))</formula>
    </cfRule>
    <cfRule type="containsText" dxfId="2065" priority="693" operator="containsText" text="4- Bajo">
      <formula>NOT(ISERROR(SEARCH("4- Bajo",K10)))</formula>
    </cfRule>
    <cfRule type="containsText" dxfId="2064" priority="694" operator="containsText" text="1- Bajo">
      <formula>NOT(ISERROR(SEARCH("1- Bajo",K10)))</formula>
    </cfRule>
  </conditionalFormatting>
  <conditionalFormatting sqref="H10:I10">
    <cfRule type="containsText" dxfId="2063" priority="683" operator="containsText" text="3- Moderado">
      <formula>NOT(ISERROR(SEARCH("3- Moderado",H10)))</formula>
    </cfRule>
    <cfRule type="containsText" dxfId="2062" priority="684" operator="containsText" text="6- Moderado">
      <formula>NOT(ISERROR(SEARCH("6- Moderado",H10)))</formula>
    </cfRule>
    <cfRule type="containsText" dxfId="2061" priority="685" operator="containsText" text="4- Moderado">
      <formula>NOT(ISERROR(SEARCH("4- Moderado",H10)))</formula>
    </cfRule>
    <cfRule type="containsText" dxfId="2060" priority="686" operator="containsText" text="3- Bajo">
      <formula>NOT(ISERROR(SEARCH("3- Bajo",H10)))</formula>
    </cfRule>
    <cfRule type="containsText" dxfId="2059" priority="687" operator="containsText" text="4- Bajo">
      <formula>NOT(ISERROR(SEARCH("4- Bajo",H10)))</formula>
    </cfRule>
    <cfRule type="containsText" dxfId="2058" priority="688" operator="containsText" text="1- Bajo">
      <formula>NOT(ISERROR(SEARCH("1- Bajo",H10)))</formula>
    </cfRule>
  </conditionalFormatting>
  <conditionalFormatting sqref="A10 C10:E10">
    <cfRule type="containsText" dxfId="2057" priority="677" operator="containsText" text="3- Moderado">
      <formula>NOT(ISERROR(SEARCH("3- Moderado",A10)))</formula>
    </cfRule>
    <cfRule type="containsText" dxfId="2056" priority="678" operator="containsText" text="6- Moderado">
      <formula>NOT(ISERROR(SEARCH("6- Moderado",A10)))</formula>
    </cfRule>
    <cfRule type="containsText" dxfId="2055" priority="679" operator="containsText" text="4- Moderado">
      <formula>NOT(ISERROR(SEARCH("4- Moderado",A10)))</formula>
    </cfRule>
    <cfRule type="containsText" dxfId="2054" priority="680" operator="containsText" text="3- Bajo">
      <formula>NOT(ISERROR(SEARCH("3- Bajo",A10)))</formula>
    </cfRule>
    <cfRule type="containsText" dxfId="2053" priority="681" operator="containsText" text="4- Bajo">
      <formula>NOT(ISERROR(SEARCH("4- Bajo",A10)))</formula>
    </cfRule>
    <cfRule type="containsText" dxfId="2052" priority="682" operator="containsText" text="1- Bajo">
      <formula>NOT(ISERROR(SEARCH("1- Bajo",A10)))</formula>
    </cfRule>
  </conditionalFormatting>
  <conditionalFormatting sqref="F10:G10">
    <cfRule type="containsText" dxfId="2051" priority="671" operator="containsText" text="3- Moderado">
      <formula>NOT(ISERROR(SEARCH("3- Moderado",F10)))</formula>
    </cfRule>
    <cfRule type="containsText" dxfId="2050" priority="672" operator="containsText" text="6- Moderado">
      <formula>NOT(ISERROR(SEARCH("6- Moderado",F10)))</formula>
    </cfRule>
    <cfRule type="containsText" dxfId="2049" priority="673" operator="containsText" text="4- Moderado">
      <formula>NOT(ISERROR(SEARCH("4- Moderado",F10)))</formula>
    </cfRule>
    <cfRule type="containsText" dxfId="2048" priority="674" operator="containsText" text="3- Bajo">
      <formula>NOT(ISERROR(SEARCH("3- Bajo",F10)))</formula>
    </cfRule>
    <cfRule type="containsText" dxfId="2047" priority="675" operator="containsText" text="4- Bajo">
      <formula>NOT(ISERROR(SEARCH("4- Bajo",F10)))</formula>
    </cfRule>
    <cfRule type="containsText" dxfId="2046" priority="676" operator="containsText" text="1- Bajo">
      <formula>NOT(ISERROR(SEARCH("1- Bajo",F10)))</formula>
    </cfRule>
  </conditionalFormatting>
  <conditionalFormatting sqref="K8">
    <cfRule type="containsText" dxfId="2045" priority="665" operator="containsText" text="3- Moderado">
      <formula>NOT(ISERROR(SEARCH("3- Moderado",K8)))</formula>
    </cfRule>
    <cfRule type="containsText" dxfId="2044" priority="666" operator="containsText" text="6- Moderado">
      <formula>NOT(ISERROR(SEARCH("6- Moderado",K8)))</formula>
    </cfRule>
    <cfRule type="containsText" dxfId="2043" priority="667" operator="containsText" text="4- Moderado">
      <formula>NOT(ISERROR(SEARCH("4- Moderado",K8)))</formula>
    </cfRule>
    <cfRule type="containsText" dxfId="2042" priority="668" operator="containsText" text="3- Bajo">
      <formula>NOT(ISERROR(SEARCH("3- Bajo",K8)))</formula>
    </cfRule>
    <cfRule type="containsText" dxfId="2041" priority="669" operator="containsText" text="4- Bajo">
      <formula>NOT(ISERROR(SEARCH("4- Bajo",K8)))</formula>
    </cfRule>
    <cfRule type="containsText" dxfId="2040" priority="670" operator="containsText" text="1- Bajo">
      <formula>NOT(ISERROR(SEARCH("1- Bajo",K8)))</formula>
    </cfRule>
  </conditionalFormatting>
  <conditionalFormatting sqref="L8">
    <cfRule type="containsText" dxfId="2039" priority="659" operator="containsText" text="3- Moderado">
      <formula>NOT(ISERROR(SEARCH("3- Moderado",L8)))</formula>
    </cfRule>
    <cfRule type="containsText" dxfId="2038" priority="660" operator="containsText" text="6- Moderado">
      <formula>NOT(ISERROR(SEARCH("6- Moderado",L8)))</formula>
    </cfRule>
    <cfRule type="containsText" dxfId="2037" priority="661" operator="containsText" text="4- Moderado">
      <formula>NOT(ISERROR(SEARCH("4- Moderado",L8)))</formula>
    </cfRule>
    <cfRule type="containsText" dxfId="2036" priority="662" operator="containsText" text="3- Bajo">
      <formula>NOT(ISERROR(SEARCH("3- Bajo",L8)))</formula>
    </cfRule>
    <cfRule type="containsText" dxfId="2035" priority="663" operator="containsText" text="4- Bajo">
      <formula>NOT(ISERROR(SEARCH("4- Bajo",L8)))</formula>
    </cfRule>
    <cfRule type="containsText" dxfId="2034" priority="664" operator="containsText" text="1- Bajo">
      <formula>NOT(ISERROR(SEARCH("1- Bajo",L8)))</formula>
    </cfRule>
  </conditionalFormatting>
  <conditionalFormatting sqref="M8">
    <cfRule type="containsText" dxfId="2033" priority="653" operator="containsText" text="3- Moderado">
      <formula>NOT(ISERROR(SEARCH("3- Moderado",M8)))</formula>
    </cfRule>
    <cfRule type="containsText" dxfId="2032" priority="654" operator="containsText" text="6- Moderado">
      <formula>NOT(ISERROR(SEARCH("6- Moderado",M8)))</formula>
    </cfRule>
    <cfRule type="containsText" dxfId="2031" priority="655" operator="containsText" text="4- Moderado">
      <formula>NOT(ISERROR(SEARCH("4- Moderado",M8)))</formula>
    </cfRule>
    <cfRule type="containsText" dxfId="2030" priority="656" operator="containsText" text="3- Bajo">
      <formula>NOT(ISERROR(SEARCH("3- Bajo",M8)))</formula>
    </cfRule>
    <cfRule type="containsText" dxfId="2029" priority="657" operator="containsText" text="4- Bajo">
      <formula>NOT(ISERROR(SEARCH("4- Bajo",M8)))</formula>
    </cfRule>
    <cfRule type="containsText" dxfId="2028" priority="658" operator="containsText" text="1- Bajo">
      <formula>NOT(ISERROR(SEARCH("1- Bajo",M8)))</formula>
    </cfRule>
  </conditionalFormatting>
  <conditionalFormatting sqref="J10:J14">
    <cfRule type="containsText" dxfId="2027" priority="648" operator="containsText" text="Bajo">
      <formula>NOT(ISERROR(SEARCH("Bajo",J10)))</formula>
    </cfRule>
    <cfRule type="containsText" dxfId="2026" priority="649" operator="containsText" text="Moderado">
      <formula>NOT(ISERROR(SEARCH("Moderado",J10)))</formula>
    </cfRule>
    <cfRule type="containsText" dxfId="2025" priority="650" operator="containsText" text="Alto">
      <formula>NOT(ISERROR(SEARCH("Alto",J10)))</formula>
    </cfRule>
    <cfRule type="containsText" dxfId="2024" priority="651" operator="containsText" text="Extremo">
      <formula>NOT(ISERROR(SEARCH("Extremo",J10)))</formula>
    </cfRule>
    <cfRule type="colorScale" priority="652">
      <colorScale>
        <cfvo type="min"/>
        <cfvo type="max"/>
        <color rgb="FFFF7128"/>
        <color rgb="FFFFEF9C"/>
      </colorScale>
    </cfRule>
  </conditionalFormatting>
  <conditionalFormatting sqref="M10:M14">
    <cfRule type="containsText" dxfId="2023" priority="623" operator="containsText" text="Moderado">
      <formula>NOT(ISERROR(SEARCH("Moderado",M10)))</formula>
    </cfRule>
    <cfRule type="containsText" dxfId="2022" priority="643" operator="containsText" text="Bajo">
      <formula>NOT(ISERROR(SEARCH("Bajo",M10)))</formula>
    </cfRule>
    <cfRule type="containsText" dxfId="2021" priority="644" operator="containsText" text="Moderado">
      <formula>NOT(ISERROR(SEARCH("Moderado",M10)))</formula>
    </cfRule>
    <cfRule type="containsText" dxfId="2020" priority="645" operator="containsText" text="Alto">
      <formula>NOT(ISERROR(SEARCH("Alto",M10)))</formula>
    </cfRule>
    <cfRule type="containsText" dxfId="2019" priority="646" operator="containsText" text="Extremo">
      <formula>NOT(ISERROR(SEARCH("Extremo",M10)))</formula>
    </cfRule>
    <cfRule type="colorScale" priority="647">
      <colorScale>
        <cfvo type="min"/>
        <cfvo type="max"/>
        <color rgb="FFFF7128"/>
        <color rgb="FFFFEF9C"/>
      </colorScale>
    </cfRule>
  </conditionalFormatting>
  <conditionalFormatting sqref="N10">
    <cfRule type="containsText" dxfId="2018" priority="637" operator="containsText" text="3- Moderado">
      <formula>NOT(ISERROR(SEARCH("3- Moderado",N10)))</formula>
    </cfRule>
    <cfRule type="containsText" dxfId="2017" priority="638" operator="containsText" text="6- Moderado">
      <formula>NOT(ISERROR(SEARCH("6- Moderado",N10)))</formula>
    </cfRule>
    <cfRule type="containsText" dxfId="2016" priority="639" operator="containsText" text="4- Moderado">
      <formula>NOT(ISERROR(SEARCH("4- Moderado",N10)))</formula>
    </cfRule>
    <cfRule type="containsText" dxfId="2015" priority="640" operator="containsText" text="3- Bajo">
      <formula>NOT(ISERROR(SEARCH("3- Bajo",N10)))</formula>
    </cfRule>
    <cfRule type="containsText" dxfId="2014" priority="641" operator="containsText" text="4- Bajo">
      <formula>NOT(ISERROR(SEARCH("4- Bajo",N10)))</formula>
    </cfRule>
    <cfRule type="containsText" dxfId="2013" priority="642" operator="containsText" text="1- Bajo">
      <formula>NOT(ISERROR(SEARCH("1- Bajo",N10)))</formula>
    </cfRule>
  </conditionalFormatting>
  <conditionalFormatting sqref="H10:H14">
    <cfRule type="containsText" dxfId="2012" priority="624" operator="containsText" text="Muy Alta">
      <formula>NOT(ISERROR(SEARCH("Muy Alta",H10)))</formula>
    </cfRule>
    <cfRule type="containsText" dxfId="2011" priority="625" operator="containsText" text="Alta">
      <formula>NOT(ISERROR(SEARCH("Alta",H10)))</formula>
    </cfRule>
    <cfRule type="containsText" dxfId="2010" priority="626" operator="containsText" text="Muy Alta">
      <formula>NOT(ISERROR(SEARCH("Muy Alta",H10)))</formula>
    </cfRule>
    <cfRule type="containsText" dxfId="2009" priority="631" operator="containsText" text="Muy Baja">
      <formula>NOT(ISERROR(SEARCH("Muy Baja",H10)))</formula>
    </cfRule>
    <cfRule type="containsText" dxfId="2008" priority="632" operator="containsText" text="Baja">
      <formula>NOT(ISERROR(SEARCH("Baja",H10)))</formula>
    </cfRule>
    <cfRule type="containsText" dxfId="2007" priority="633" operator="containsText" text="Media">
      <formula>NOT(ISERROR(SEARCH("Media",H10)))</formula>
    </cfRule>
    <cfRule type="containsText" dxfId="2006" priority="634" operator="containsText" text="Alta">
      <formula>NOT(ISERROR(SEARCH("Alta",H10)))</formula>
    </cfRule>
    <cfRule type="containsText" dxfId="2005" priority="636" operator="containsText" text="Muy Alta">
      <formula>NOT(ISERROR(SEARCH("Muy Alta",H10)))</formula>
    </cfRule>
  </conditionalFormatting>
  <conditionalFormatting sqref="I10:I14">
    <cfRule type="containsText" dxfId="2004" priority="627" operator="containsText" text="Catastrófico">
      <formula>NOT(ISERROR(SEARCH("Catastrófico",I10)))</formula>
    </cfRule>
    <cfRule type="containsText" dxfId="2003" priority="628" operator="containsText" text="Mayor">
      <formula>NOT(ISERROR(SEARCH("Mayor",I10)))</formula>
    </cfRule>
    <cfRule type="containsText" dxfId="2002" priority="629" operator="containsText" text="Menor">
      <formula>NOT(ISERROR(SEARCH("Menor",I10)))</formula>
    </cfRule>
    <cfRule type="containsText" dxfId="2001" priority="630" operator="containsText" text="Leve">
      <formula>NOT(ISERROR(SEARCH("Leve",I10)))</formula>
    </cfRule>
    <cfRule type="containsText" dxfId="2000" priority="635" operator="containsText" text="Moderado">
      <formula>NOT(ISERROR(SEARCH("Moderado",I10)))</formula>
    </cfRule>
  </conditionalFormatting>
  <conditionalFormatting sqref="K10:K14">
    <cfRule type="containsText" dxfId="1999" priority="622" operator="containsText" text="Media">
      <formula>NOT(ISERROR(SEARCH("Media",K10)))</formula>
    </cfRule>
  </conditionalFormatting>
  <conditionalFormatting sqref="L10:L14">
    <cfRule type="containsText" dxfId="1998" priority="621" operator="containsText" text="Moderado">
      <formula>NOT(ISERROR(SEARCH("Moderado",L10)))</formula>
    </cfRule>
  </conditionalFormatting>
  <conditionalFormatting sqref="J10:J14">
    <cfRule type="containsText" dxfId="1997" priority="620" operator="containsText" text="Moderado">
      <formula>NOT(ISERROR(SEARCH("Moderado",J10)))</formula>
    </cfRule>
  </conditionalFormatting>
  <conditionalFormatting sqref="J10:J14">
    <cfRule type="containsText" dxfId="1996" priority="618" operator="containsText" text="Bajo">
      <formula>NOT(ISERROR(SEARCH("Bajo",J10)))</formula>
    </cfRule>
    <cfRule type="containsText" dxfId="1995" priority="619" operator="containsText" text="Extremo">
      <formula>NOT(ISERROR(SEARCH("Extremo",J10)))</formula>
    </cfRule>
  </conditionalFormatting>
  <conditionalFormatting sqref="K10:K14">
    <cfRule type="containsText" dxfId="1994" priority="616" operator="containsText" text="Baja">
      <formula>NOT(ISERROR(SEARCH("Baja",K10)))</formula>
    </cfRule>
    <cfRule type="containsText" dxfId="1993" priority="617" operator="containsText" text="Muy Baja">
      <formula>NOT(ISERROR(SEARCH("Muy Baja",K10)))</formula>
    </cfRule>
  </conditionalFormatting>
  <conditionalFormatting sqref="K10:K14">
    <cfRule type="containsText" dxfId="1992" priority="614" operator="containsText" text="Muy Alta">
      <formula>NOT(ISERROR(SEARCH("Muy Alta",K10)))</formula>
    </cfRule>
    <cfRule type="containsText" dxfId="1991" priority="615" operator="containsText" text="Alta">
      <formula>NOT(ISERROR(SEARCH("Alta",K10)))</formula>
    </cfRule>
  </conditionalFormatting>
  <conditionalFormatting sqref="L10:L14">
    <cfRule type="containsText" dxfId="1990" priority="610" operator="containsText" text="Catastrófico">
      <formula>NOT(ISERROR(SEARCH("Catastrófico",L10)))</formula>
    </cfRule>
    <cfRule type="containsText" dxfId="1989" priority="611" operator="containsText" text="Mayor">
      <formula>NOT(ISERROR(SEARCH("Mayor",L10)))</formula>
    </cfRule>
    <cfRule type="containsText" dxfId="1988" priority="612" operator="containsText" text="Menor">
      <formula>NOT(ISERROR(SEARCH("Menor",L10)))</formula>
    </cfRule>
    <cfRule type="containsText" dxfId="1987" priority="613" operator="containsText" text="Leve">
      <formula>NOT(ISERROR(SEARCH("Leve",L10)))</formula>
    </cfRule>
  </conditionalFormatting>
  <conditionalFormatting sqref="K15:L15">
    <cfRule type="containsText" dxfId="1986" priority="604" operator="containsText" text="3- Moderado">
      <formula>NOT(ISERROR(SEARCH("3- Moderado",K15)))</formula>
    </cfRule>
    <cfRule type="containsText" dxfId="1985" priority="605" operator="containsText" text="6- Moderado">
      <formula>NOT(ISERROR(SEARCH("6- Moderado",K15)))</formula>
    </cfRule>
    <cfRule type="containsText" dxfId="1984" priority="606" operator="containsText" text="4- Moderado">
      <formula>NOT(ISERROR(SEARCH("4- Moderado",K15)))</formula>
    </cfRule>
    <cfRule type="containsText" dxfId="1983" priority="607" operator="containsText" text="3- Bajo">
      <formula>NOT(ISERROR(SEARCH("3- Bajo",K15)))</formula>
    </cfRule>
    <cfRule type="containsText" dxfId="1982" priority="608" operator="containsText" text="4- Bajo">
      <formula>NOT(ISERROR(SEARCH("4- Bajo",K15)))</formula>
    </cfRule>
    <cfRule type="containsText" dxfId="1981" priority="609" operator="containsText" text="1- Bajo">
      <formula>NOT(ISERROR(SEARCH("1- Bajo",K15)))</formula>
    </cfRule>
  </conditionalFormatting>
  <conditionalFormatting sqref="H15:I15">
    <cfRule type="containsText" dxfId="1980" priority="598" operator="containsText" text="3- Moderado">
      <formula>NOT(ISERROR(SEARCH("3- Moderado",H15)))</formula>
    </cfRule>
    <cfRule type="containsText" dxfId="1979" priority="599" operator="containsText" text="6- Moderado">
      <formula>NOT(ISERROR(SEARCH("6- Moderado",H15)))</formula>
    </cfRule>
    <cfRule type="containsText" dxfId="1978" priority="600" operator="containsText" text="4- Moderado">
      <formula>NOT(ISERROR(SEARCH("4- Moderado",H15)))</formula>
    </cfRule>
    <cfRule type="containsText" dxfId="1977" priority="601" operator="containsText" text="3- Bajo">
      <formula>NOT(ISERROR(SEARCH("3- Bajo",H15)))</formula>
    </cfRule>
    <cfRule type="containsText" dxfId="1976" priority="602" operator="containsText" text="4- Bajo">
      <formula>NOT(ISERROR(SEARCH("4- Bajo",H15)))</formula>
    </cfRule>
    <cfRule type="containsText" dxfId="1975" priority="603" operator="containsText" text="1- Bajo">
      <formula>NOT(ISERROR(SEARCH("1- Bajo",H15)))</formula>
    </cfRule>
  </conditionalFormatting>
  <conditionalFormatting sqref="A15 C15:E15">
    <cfRule type="containsText" dxfId="1974" priority="592" operator="containsText" text="3- Moderado">
      <formula>NOT(ISERROR(SEARCH("3- Moderado",A15)))</formula>
    </cfRule>
    <cfRule type="containsText" dxfId="1973" priority="593" operator="containsText" text="6- Moderado">
      <formula>NOT(ISERROR(SEARCH("6- Moderado",A15)))</formula>
    </cfRule>
    <cfRule type="containsText" dxfId="1972" priority="594" operator="containsText" text="4- Moderado">
      <formula>NOT(ISERROR(SEARCH("4- Moderado",A15)))</formula>
    </cfRule>
    <cfRule type="containsText" dxfId="1971" priority="595" operator="containsText" text="3- Bajo">
      <formula>NOT(ISERROR(SEARCH("3- Bajo",A15)))</formula>
    </cfRule>
    <cfRule type="containsText" dxfId="1970" priority="596" operator="containsText" text="4- Bajo">
      <formula>NOT(ISERROR(SEARCH("4- Bajo",A15)))</formula>
    </cfRule>
    <cfRule type="containsText" dxfId="1969" priority="597" operator="containsText" text="1- Bajo">
      <formula>NOT(ISERROR(SEARCH("1- Bajo",A15)))</formula>
    </cfRule>
  </conditionalFormatting>
  <conditionalFormatting sqref="F15:G15">
    <cfRule type="containsText" dxfId="1968" priority="586" operator="containsText" text="3- Moderado">
      <formula>NOT(ISERROR(SEARCH("3- Moderado",F15)))</formula>
    </cfRule>
    <cfRule type="containsText" dxfId="1967" priority="587" operator="containsText" text="6- Moderado">
      <formula>NOT(ISERROR(SEARCH("6- Moderado",F15)))</formula>
    </cfRule>
    <cfRule type="containsText" dxfId="1966" priority="588" operator="containsText" text="4- Moderado">
      <formula>NOT(ISERROR(SEARCH("4- Moderado",F15)))</formula>
    </cfRule>
    <cfRule type="containsText" dxfId="1965" priority="589" operator="containsText" text="3- Bajo">
      <formula>NOT(ISERROR(SEARCH("3- Bajo",F15)))</formula>
    </cfRule>
    <cfRule type="containsText" dxfId="1964" priority="590" operator="containsText" text="4- Bajo">
      <formula>NOT(ISERROR(SEARCH("4- Bajo",F15)))</formula>
    </cfRule>
    <cfRule type="containsText" dxfId="1963" priority="591" operator="containsText" text="1- Bajo">
      <formula>NOT(ISERROR(SEARCH("1- Bajo",F15)))</formula>
    </cfRule>
  </conditionalFormatting>
  <conditionalFormatting sqref="J15:J19">
    <cfRule type="containsText" dxfId="1962" priority="581" operator="containsText" text="Bajo">
      <formula>NOT(ISERROR(SEARCH("Bajo",J15)))</formula>
    </cfRule>
    <cfRule type="containsText" dxfId="1961" priority="582" operator="containsText" text="Moderado">
      <formula>NOT(ISERROR(SEARCH("Moderado",J15)))</formula>
    </cfRule>
    <cfRule type="containsText" dxfId="1960" priority="583" operator="containsText" text="Alto">
      <formula>NOT(ISERROR(SEARCH("Alto",J15)))</formula>
    </cfRule>
    <cfRule type="containsText" dxfId="1959" priority="584" operator="containsText" text="Extremo">
      <formula>NOT(ISERROR(SEARCH("Extremo",J15)))</formula>
    </cfRule>
    <cfRule type="colorScale" priority="585">
      <colorScale>
        <cfvo type="min"/>
        <cfvo type="max"/>
        <color rgb="FFFF7128"/>
        <color rgb="FFFFEF9C"/>
      </colorScale>
    </cfRule>
  </conditionalFormatting>
  <conditionalFormatting sqref="M15:M19">
    <cfRule type="containsText" dxfId="1958" priority="556" operator="containsText" text="Moderado">
      <formula>NOT(ISERROR(SEARCH("Moderado",M15)))</formula>
    </cfRule>
    <cfRule type="containsText" dxfId="1957" priority="576" operator="containsText" text="Bajo">
      <formula>NOT(ISERROR(SEARCH("Bajo",M15)))</formula>
    </cfRule>
    <cfRule type="containsText" dxfId="1956" priority="577" operator="containsText" text="Moderado">
      <formula>NOT(ISERROR(SEARCH("Moderado",M15)))</formula>
    </cfRule>
    <cfRule type="containsText" dxfId="1955" priority="578" operator="containsText" text="Alto">
      <formula>NOT(ISERROR(SEARCH("Alto",M15)))</formula>
    </cfRule>
    <cfRule type="containsText" dxfId="1954" priority="579" operator="containsText" text="Extremo">
      <formula>NOT(ISERROR(SEARCH("Extremo",M15)))</formula>
    </cfRule>
    <cfRule type="colorScale" priority="580">
      <colorScale>
        <cfvo type="min"/>
        <cfvo type="max"/>
        <color rgb="FFFF7128"/>
        <color rgb="FFFFEF9C"/>
      </colorScale>
    </cfRule>
  </conditionalFormatting>
  <conditionalFormatting sqref="N15">
    <cfRule type="containsText" dxfId="1953" priority="570" operator="containsText" text="3- Moderado">
      <formula>NOT(ISERROR(SEARCH("3- Moderado",N15)))</formula>
    </cfRule>
    <cfRule type="containsText" dxfId="1952" priority="571" operator="containsText" text="6- Moderado">
      <formula>NOT(ISERROR(SEARCH("6- Moderado",N15)))</formula>
    </cfRule>
    <cfRule type="containsText" dxfId="1951" priority="572" operator="containsText" text="4- Moderado">
      <formula>NOT(ISERROR(SEARCH("4- Moderado",N15)))</formula>
    </cfRule>
    <cfRule type="containsText" dxfId="1950" priority="573" operator="containsText" text="3- Bajo">
      <formula>NOT(ISERROR(SEARCH("3- Bajo",N15)))</formula>
    </cfRule>
    <cfRule type="containsText" dxfId="1949" priority="574" operator="containsText" text="4- Bajo">
      <formula>NOT(ISERROR(SEARCH("4- Bajo",N15)))</formula>
    </cfRule>
    <cfRule type="containsText" dxfId="1948" priority="575" operator="containsText" text="1- Bajo">
      <formula>NOT(ISERROR(SEARCH("1- Bajo",N15)))</formula>
    </cfRule>
  </conditionalFormatting>
  <conditionalFormatting sqref="H15:H19">
    <cfRule type="containsText" dxfId="1947" priority="557" operator="containsText" text="Muy Alta">
      <formula>NOT(ISERROR(SEARCH("Muy Alta",H15)))</formula>
    </cfRule>
    <cfRule type="containsText" dxfId="1946" priority="558" operator="containsText" text="Alta">
      <formula>NOT(ISERROR(SEARCH("Alta",H15)))</formula>
    </cfRule>
    <cfRule type="containsText" dxfId="1945" priority="559" operator="containsText" text="Muy Alta">
      <formula>NOT(ISERROR(SEARCH("Muy Alta",H15)))</formula>
    </cfRule>
    <cfRule type="containsText" dxfId="1944" priority="564" operator="containsText" text="Muy Baja">
      <formula>NOT(ISERROR(SEARCH("Muy Baja",H15)))</formula>
    </cfRule>
    <cfRule type="containsText" dxfId="1943" priority="565" operator="containsText" text="Baja">
      <formula>NOT(ISERROR(SEARCH("Baja",H15)))</formula>
    </cfRule>
    <cfRule type="containsText" dxfId="1942" priority="566" operator="containsText" text="Media">
      <formula>NOT(ISERROR(SEARCH("Media",H15)))</formula>
    </cfRule>
    <cfRule type="containsText" dxfId="1941" priority="567" operator="containsText" text="Alta">
      <formula>NOT(ISERROR(SEARCH("Alta",H15)))</formula>
    </cfRule>
    <cfRule type="containsText" dxfId="1940" priority="569" operator="containsText" text="Muy Alta">
      <formula>NOT(ISERROR(SEARCH("Muy Alta",H15)))</formula>
    </cfRule>
  </conditionalFormatting>
  <conditionalFormatting sqref="I15:I19">
    <cfRule type="containsText" dxfId="1939" priority="560" operator="containsText" text="Catastrófico">
      <formula>NOT(ISERROR(SEARCH("Catastrófico",I15)))</formula>
    </cfRule>
    <cfRule type="containsText" dxfId="1938" priority="561" operator="containsText" text="Mayor">
      <formula>NOT(ISERROR(SEARCH("Mayor",I15)))</formula>
    </cfRule>
    <cfRule type="containsText" dxfId="1937" priority="562" operator="containsText" text="Menor">
      <formula>NOT(ISERROR(SEARCH("Menor",I15)))</formula>
    </cfRule>
    <cfRule type="containsText" dxfId="1936" priority="563" operator="containsText" text="Leve">
      <formula>NOT(ISERROR(SEARCH("Leve",I15)))</formula>
    </cfRule>
    <cfRule type="containsText" dxfId="1935" priority="568" operator="containsText" text="Moderado">
      <formula>NOT(ISERROR(SEARCH("Moderado",I15)))</formula>
    </cfRule>
  </conditionalFormatting>
  <conditionalFormatting sqref="K15:K19">
    <cfRule type="containsText" dxfId="1934" priority="555" operator="containsText" text="Media">
      <formula>NOT(ISERROR(SEARCH("Media",K15)))</formula>
    </cfRule>
  </conditionalFormatting>
  <conditionalFormatting sqref="L15:L19">
    <cfRule type="containsText" dxfId="1933" priority="554" operator="containsText" text="Moderado">
      <formula>NOT(ISERROR(SEARCH("Moderado",L15)))</formula>
    </cfRule>
  </conditionalFormatting>
  <conditionalFormatting sqref="J15:J19">
    <cfRule type="containsText" dxfId="1932" priority="553" operator="containsText" text="Moderado">
      <formula>NOT(ISERROR(SEARCH("Moderado",J15)))</formula>
    </cfRule>
  </conditionalFormatting>
  <conditionalFormatting sqref="J15:J19">
    <cfRule type="containsText" dxfId="1931" priority="551" operator="containsText" text="Bajo">
      <formula>NOT(ISERROR(SEARCH("Bajo",J15)))</formula>
    </cfRule>
    <cfRule type="containsText" dxfId="1930" priority="552" operator="containsText" text="Extremo">
      <formula>NOT(ISERROR(SEARCH("Extremo",J15)))</formula>
    </cfRule>
  </conditionalFormatting>
  <conditionalFormatting sqref="K15:K19">
    <cfRule type="containsText" dxfId="1929" priority="549" operator="containsText" text="Baja">
      <formula>NOT(ISERROR(SEARCH("Baja",K15)))</formula>
    </cfRule>
    <cfRule type="containsText" dxfId="1928" priority="550" operator="containsText" text="Muy Baja">
      <formula>NOT(ISERROR(SEARCH("Muy Baja",K15)))</formula>
    </cfRule>
  </conditionalFormatting>
  <conditionalFormatting sqref="K15:K19">
    <cfRule type="containsText" dxfId="1927" priority="547" operator="containsText" text="Muy Alta">
      <formula>NOT(ISERROR(SEARCH("Muy Alta",K15)))</formula>
    </cfRule>
    <cfRule type="containsText" dxfId="1926" priority="548" operator="containsText" text="Alta">
      <formula>NOT(ISERROR(SEARCH("Alta",K15)))</formula>
    </cfRule>
  </conditionalFormatting>
  <conditionalFormatting sqref="L15:L19">
    <cfRule type="containsText" dxfId="1925" priority="543" operator="containsText" text="Catastrófico">
      <formula>NOT(ISERROR(SEARCH("Catastrófico",L15)))</formula>
    </cfRule>
    <cfRule type="containsText" dxfId="1924" priority="544" operator="containsText" text="Mayor">
      <formula>NOT(ISERROR(SEARCH("Mayor",L15)))</formula>
    </cfRule>
    <cfRule type="containsText" dxfId="1923" priority="545" operator="containsText" text="Menor">
      <formula>NOT(ISERROR(SEARCH("Menor",L15)))</formula>
    </cfRule>
    <cfRule type="containsText" dxfId="1922" priority="546" operator="containsText" text="Leve">
      <formula>NOT(ISERROR(SEARCH("Leve",L15)))</formula>
    </cfRule>
  </conditionalFormatting>
  <conditionalFormatting sqref="K20:L20">
    <cfRule type="containsText" dxfId="1921" priority="537" operator="containsText" text="3- Moderado">
      <formula>NOT(ISERROR(SEARCH("3- Moderado",K20)))</formula>
    </cfRule>
    <cfRule type="containsText" dxfId="1920" priority="538" operator="containsText" text="6- Moderado">
      <formula>NOT(ISERROR(SEARCH("6- Moderado",K20)))</formula>
    </cfRule>
    <cfRule type="containsText" dxfId="1919" priority="539" operator="containsText" text="4- Moderado">
      <formula>NOT(ISERROR(SEARCH("4- Moderado",K20)))</formula>
    </cfRule>
    <cfRule type="containsText" dxfId="1918" priority="540" operator="containsText" text="3- Bajo">
      <formula>NOT(ISERROR(SEARCH("3- Bajo",K20)))</formula>
    </cfRule>
    <cfRule type="containsText" dxfId="1917" priority="541" operator="containsText" text="4- Bajo">
      <formula>NOT(ISERROR(SEARCH("4- Bajo",K20)))</formula>
    </cfRule>
    <cfRule type="containsText" dxfId="1916" priority="542" operator="containsText" text="1- Bajo">
      <formula>NOT(ISERROR(SEARCH("1- Bajo",K20)))</formula>
    </cfRule>
  </conditionalFormatting>
  <conditionalFormatting sqref="H20:I20">
    <cfRule type="containsText" dxfId="1915" priority="531" operator="containsText" text="3- Moderado">
      <formula>NOT(ISERROR(SEARCH("3- Moderado",H20)))</formula>
    </cfRule>
    <cfRule type="containsText" dxfId="1914" priority="532" operator="containsText" text="6- Moderado">
      <formula>NOT(ISERROR(SEARCH("6- Moderado",H20)))</formula>
    </cfRule>
    <cfRule type="containsText" dxfId="1913" priority="533" operator="containsText" text="4- Moderado">
      <formula>NOT(ISERROR(SEARCH("4- Moderado",H20)))</formula>
    </cfRule>
    <cfRule type="containsText" dxfId="1912" priority="534" operator="containsText" text="3- Bajo">
      <formula>NOT(ISERROR(SEARCH("3- Bajo",H20)))</formula>
    </cfRule>
    <cfRule type="containsText" dxfId="1911" priority="535" operator="containsText" text="4- Bajo">
      <formula>NOT(ISERROR(SEARCH("4- Bajo",H20)))</formula>
    </cfRule>
    <cfRule type="containsText" dxfId="1910" priority="536" operator="containsText" text="1- Bajo">
      <formula>NOT(ISERROR(SEARCH("1- Bajo",H20)))</formula>
    </cfRule>
  </conditionalFormatting>
  <conditionalFormatting sqref="A20 C20:E20">
    <cfRule type="containsText" dxfId="1909" priority="525" operator="containsText" text="3- Moderado">
      <formula>NOT(ISERROR(SEARCH("3- Moderado",A20)))</formula>
    </cfRule>
    <cfRule type="containsText" dxfId="1908" priority="526" operator="containsText" text="6- Moderado">
      <formula>NOT(ISERROR(SEARCH("6- Moderado",A20)))</formula>
    </cfRule>
    <cfRule type="containsText" dxfId="1907" priority="527" operator="containsText" text="4- Moderado">
      <formula>NOT(ISERROR(SEARCH("4- Moderado",A20)))</formula>
    </cfRule>
    <cfRule type="containsText" dxfId="1906" priority="528" operator="containsText" text="3- Bajo">
      <formula>NOT(ISERROR(SEARCH("3- Bajo",A20)))</formula>
    </cfRule>
    <cfRule type="containsText" dxfId="1905" priority="529" operator="containsText" text="4- Bajo">
      <formula>NOT(ISERROR(SEARCH("4- Bajo",A20)))</formula>
    </cfRule>
    <cfRule type="containsText" dxfId="1904" priority="530" operator="containsText" text="1- Bajo">
      <formula>NOT(ISERROR(SEARCH("1- Bajo",A20)))</formula>
    </cfRule>
  </conditionalFormatting>
  <conditionalFormatting sqref="F20:G20">
    <cfRule type="containsText" dxfId="1903" priority="519" operator="containsText" text="3- Moderado">
      <formula>NOT(ISERROR(SEARCH("3- Moderado",F20)))</formula>
    </cfRule>
    <cfRule type="containsText" dxfId="1902" priority="520" operator="containsText" text="6- Moderado">
      <formula>NOT(ISERROR(SEARCH("6- Moderado",F20)))</formula>
    </cfRule>
    <cfRule type="containsText" dxfId="1901" priority="521" operator="containsText" text="4- Moderado">
      <formula>NOT(ISERROR(SEARCH("4- Moderado",F20)))</formula>
    </cfRule>
    <cfRule type="containsText" dxfId="1900" priority="522" operator="containsText" text="3- Bajo">
      <formula>NOT(ISERROR(SEARCH("3- Bajo",F20)))</formula>
    </cfRule>
    <cfRule type="containsText" dxfId="1899" priority="523" operator="containsText" text="4- Bajo">
      <formula>NOT(ISERROR(SEARCH("4- Bajo",F20)))</formula>
    </cfRule>
    <cfRule type="containsText" dxfId="1898" priority="524" operator="containsText" text="1- Bajo">
      <formula>NOT(ISERROR(SEARCH("1- Bajo",F20)))</formula>
    </cfRule>
  </conditionalFormatting>
  <conditionalFormatting sqref="J20:J24">
    <cfRule type="containsText" dxfId="1897" priority="514" operator="containsText" text="Bajo">
      <formula>NOT(ISERROR(SEARCH("Bajo",J20)))</formula>
    </cfRule>
    <cfRule type="containsText" dxfId="1896" priority="515" operator="containsText" text="Moderado">
      <formula>NOT(ISERROR(SEARCH("Moderado",J20)))</formula>
    </cfRule>
    <cfRule type="containsText" dxfId="1895" priority="516" operator="containsText" text="Alto">
      <formula>NOT(ISERROR(SEARCH("Alto",J20)))</formula>
    </cfRule>
    <cfRule type="containsText" dxfId="1894" priority="517" operator="containsText" text="Extremo">
      <formula>NOT(ISERROR(SEARCH("Extremo",J20)))</formula>
    </cfRule>
    <cfRule type="colorScale" priority="518">
      <colorScale>
        <cfvo type="min"/>
        <cfvo type="max"/>
        <color rgb="FFFF7128"/>
        <color rgb="FFFFEF9C"/>
      </colorScale>
    </cfRule>
  </conditionalFormatting>
  <conditionalFormatting sqref="M20:M24">
    <cfRule type="containsText" dxfId="1893" priority="489" operator="containsText" text="Moderado">
      <formula>NOT(ISERROR(SEARCH("Moderado",M20)))</formula>
    </cfRule>
    <cfRule type="containsText" dxfId="1892" priority="509" operator="containsText" text="Bajo">
      <formula>NOT(ISERROR(SEARCH("Bajo",M20)))</formula>
    </cfRule>
    <cfRule type="containsText" dxfId="1891" priority="510" operator="containsText" text="Moderado">
      <formula>NOT(ISERROR(SEARCH("Moderado",M20)))</formula>
    </cfRule>
    <cfRule type="containsText" dxfId="1890" priority="511" operator="containsText" text="Alto">
      <formula>NOT(ISERROR(SEARCH("Alto",M20)))</formula>
    </cfRule>
    <cfRule type="containsText" dxfId="1889" priority="512" operator="containsText" text="Extremo">
      <formula>NOT(ISERROR(SEARCH("Extremo",M20)))</formula>
    </cfRule>
    <cfRule type="colorScale" priority="513">
      <colorScale>
        <cfvo type="min"/>
        <cfvo type="max"/>
        <color rgb="FFFF7128"/>
        <color rgb="FFFFEF9C"/>
      </colorScale>
    </cfRule>
  </conditionalFormatting>
  <conditionalFormatting sqref="N20">
    <cfRule type="containsText" dxfId="1888" priority="503" operator="containsText" text="3- Moderado">
      <formula>NOT(ISERROR(SEARCH("3- Moderado",N20)))</formula>
    </cfRule>
    <cfRule type="containsText" dxfId="1887" priority="504" operator="containsText" text="6- Moderado">
      <formula>NOT(ISERROR(SEARCH("6- Moderado",N20)))</formula>
    </cfRule>
    <cfRule type="containsText" dxfId="1886" priority="505" operator="containsText" text="4- Moderado">
      <formula>NOT(ISERROR(SEARCH("4- Moderado",N20)))</formula>
    </cfRule>
    <cfRule type="containsText" dxfId="1885" priority="506" operator="containsText" text="3- Bajo">
      <formula>NOT(ISERROR(SEARCH("3- Bajo",N20)))</formula>
    </cfRule>
    <cfRule type="containsText" dxfId="1884" priority="507" operator="containsText" text="4- Bajo">
      <formula>NOT(ISERROR(SEARCH("4- Bajo",N20)))</formula>
    </cfRule>
    <cfRule type="containsText" dxfId="1883" priority="508" operator="containsText" text="1- Bajo">
      <formula>NOT(ISERROR(SEARCH("1- Bajo",N20)))</formula>
    </cfRule>
  </conditionalFormatting>
  <conditionalFormatting sqref="H20:H24">
    <cfRule type="containsText" dxfId="1882" priority="490" operator="containsText" text="Muy Alta">
      <formula>NOT(ISERROR(SEARCH("Muy Alta",H20)))</formula>
    </cfRule>
    <cfRule type="containsText" dxfId="1881" priority="491" operator="containsText" text="Alta">
      <formula>NOT(ISERROR(SEARCH("Alta",H20)))</formula>
    </cfRule>
    <cfRule type="containsText" dxfId="1880" priority="492" operator="containsText" text="Muy Alta">
      <formula>NOT(ISERROR(SEARCH("Muy Alta",H20)))</formula>
    </cfRule>
    <cfRule type="containsText" dxfId="1879" priority="497" operator="containsText" text="Muy Baja">
      <formula>NOT(ISERROR(SEARCH("Muy Baja",H20)))</formula>
    </cfRule>
    <cfRule type="containsText" dxfId="1878" priority="498" operator="containsText" text="Baja">
      <formula>NOT(ISERROR(SEARCH("Baja",H20)))</formula>
    </cfRule>
    <cfRule type="containsText" dxfId="1877" priority="499" operator="containsText" text="Media">
      <formula>NOT(ISERROR(SEARCH("Media",H20)))</formula>
    </cfRule>
    <cfRule type="containsText" dxfId="1876" priority="500" operator="containsText" text="Alta">
      <formula>NOT(ISERROR(SEARCH("Alta",H20)))</formula>
    </cfRule>
    <cfRule type="containsText" dxfId="1875" priority="502" operator="containsText" text="Muy Alta">
      <formula>NOT(ISERROR(SEARCH("Muy Alta",H20)))</formula>
    </cfRule>
  </conditionalFormatting>
  <conditionalFormatting sqref="I20:I24">
    <cfRule type="containsText" dxfId="1874" priority="493" operator="containsText" text="Catastrófico">
      <formula>NOT(ISERROR(SEARCH("Catastrófico",I20)))</formula>
    </cfRule>
    <cfRule type="containsText" dxfId="1873" priority="494" operator="containsText" text="Mayor">
      <formula>NOT(ISERROR(SEARCH("Mayor",I20)))</formula>
    </cfRule>
    <cfRule type="containsText" dxfId="1872" priority="495" operator="containsText" text="Menor">
      <formula>NOT(ISERROR(SEARCH("Menor",I20)))</formula>
    </cfRule>
    <cfRule type="containsText" dxfId="1871" priority="496" operator="containsText" text="Leve">
      <formula>NOT(ISERROR(SEARCH("Leve",I20)))</formula>
    </cfRule>
    <cfRule type="containsText" dxfId="1870" priority="501" operator="containsText" text="Moderado">
      <formula>NOT(ISERROR(SEARCH("Moderado",I20)))</formula>
    </cfRule>
  </conditionalFormatting>
  <conditionalFormatting sqref="K20:K24">
    <cfRule type="containsText" dxfId="1869" priority="488" operator="containsText" text="Media">
      <formula>NOT(ISERROR(SEARCH("Media",K20)))</formula>
    </cfRule>
  </conditionalFormatting>
  <conditionalFormatting sqref="L20:L24">
    <cfRule type="containsText" dxfId="1868" priority="487" operator="containsText" text="Moderado">
      <formula>NOT(ISERROR(SEARCH("Moderado",L20)))</formula>
    </cfRule>
  </conditionalFormatting>
  <conditionalFormatting sqref="J20:J24">
    <cfRule type="containsText" dxfId="1867" priority="486" operator="containsText" text="Moderado">
      <formula>NOT(ISERROR(SEARCH("Moderado",J20)))</formula>
    </cfRule>
  </conditionalFormatting>
  <conditionalFormatting sqref="J20:J24">
    <cfRule type="containsText" dxfId="1866" priority="484" operator="containsText" text="Bajo">
      <formula>NOT(ISERROR(SEARCH("Bajo",J20)))</formula>
    </cfRule>
    <cfRule type="containsText" dxfId="1865" priority="485" operator="containsText" text="Extremo">
      <formula>NOT(ISERROR(SEARCH("Extremo",J20)))</formula>
    </cfRule>
  </conditionalFormatting>
  <conditionalFormatting sqref="K20:K24">
    <cfRule type="containsText" dxfId="1864" priority="482" operator="containsText" text="Baja">
      <formula>NOT(ISERROR(SEARCH("Baja",K20)))</formula>
    </cfRule>
    <cfRule type="containsText" dxfId="1863" priority="483" operator="containsText" text="Muy Baja">
      <formula>NOT(ISERROR(SEARCH("Muy Baja",K20)))</formula>
    </cfRule>
  </conditionalFormatting>
  <conditionalFormatting sqref="K20:K24">
    <cfRule type="containsText" dxfId="1862" priority="480" operator="containsText" text="Muy Alta">
      <formula>NOT(ISERROR(SEARCH("Muy Alta",K20)))</formula>
    </cfRule>
    <cfRule type="containsText" dxfId="1861" priority="481" operator="containsText" text="Alta">
      <formula>NOT(ISERROR(SEARCH("Alta",K20)))</formula>
    </cfRule>
  </conditionalFormatting>
  <conditionalFormatting sqref="L20:L24">
    <cfRule type="containsText" dxfId="1860" priority="476" operator="containsText" text="Catastrófico">
      <formula>NOT(ISERROR(SEARCH("Catastrófico",L20)))</formula>
    </cfRule>
    <cfRule type="containsText" dxfId="1859" priority="477" operator="containsText" text="Mayor">
      <formula>NOT(ISERROR(SEARCH("Mayor",L20)))</formula>
    </cfRule>
    <cfRule type="containsText" dxfId="1858" priority="478" operator="containsText" text="Menor">
      <formula>NOT(ISERROR(SEARCH("Menor",L20)))</formula>
    </cfRule>
    <cfRule type="containsText" dxfId="1857" priority="479" operator="containsText" text="Leve">
      <formula>NOT(ISERROR(SEARCH("Leve",L20)))</formula>
    </cfRule>
  </conditionalFormatting>
  <conditionalFormatting sqref="K30:L30">
    <cfRule type="containsText" dxfId="1856" priority="470" operator="containsText" text="3- Moderado">
      <formula>NOT(ISERROR(SEARCH("3- Moderado",K30)))</formula>
    </cfRule>
    <cfRule type="containsText" dxfId="1855" priority="471" operator="containsText" text="6- Moderado">
      <formula>NOT(ISERROR(SEARCH("6- Moderado",K30)))</formula>
    </cfRule>
    <cfRule type="containsText" dxfId="1854" priority="472" operator="containsText" text="4- Moderado">
      <formula>NOT(ISERROR(SEARCH("4- Moderado",K30)))</formula>
    </cfRule>
    <cfRule type="containsText" dxfId="1853" priority="473" operator="containsText" text="3- Bajo">
      <formula>NOT(ISERROR(SEARCH("3- Bajo",K30)))</formula>
    </cfRule>
    <cfRule type="containsText" dxfId="1852" priority="474" operator="containsText" text="4- Bajo">
      <formula>NOT(ISERROR(SEARCH("4- Bajo",K30)))</formula>
    </cfRule>
    <cfRule type="containsText" dxfId="1851" priority="475" operator="containsText" text="1- Bajo">
      <formula>NOT(ISERROR(SEARCH("1- Bajo",K30)))</formula>
    </cfRule>
  </conditionalFormatting>
  <conditionalFormatting sqref="H30:I30">
    <cfRule type="containsText" dxfId="1850" priority="464" operator="containsText" text="3- Moderado">
      <formula>NOT(ISERROR(SEARCH("3- Moderado",H30)))</formula>
    </cfRule>
    <cfRule type="containsText" dxfId="1849" priority="465" operator="containsText" text="6- Moderado">
      <formula>NOT(ISERROR(SEARCH("6- Moderado",H30)))</formula>
    </cfRule>
    <cfRule type="containsText" dxfId="1848" priority="466" operator="containsText" text="4- Moderado">
      <formula>NOT(ISERROR(SEARCH("4- Moderado",H30)))</formula>
    </cfRule>
    <cfRule type="containsText" dxfId="1847" priority="467" operator="containsText" text="3- Bajo">
      <formula>NOT(ISERROR(SEARCH("3- Bajo",H30)))</formula>
    </cfRule>
    <cfRule type="containsText" dxfId="1846" priority="468" operator="containsText" text="4- Bajo">
      <formula>NOT(ISERROR(SEARCH("4- Bajo",H30)))</formula>
    </cfRule>
    <cfRule type="containsText" dxfId="1845" priority="469" operator="containsText" text="1- Bajo">
      <formula>NOT(ISERROR(SEARCH("1- Bajo",H30)))</formula>
    </cfRule>
  </conditionalFormatting>
  <conditionalFormatting sqref="A30 C30:E30">
    <cfRule type="containsText" dxfId="1844" priority="458" operator="containsText" text="3- Moderado">
      <formula>NOT(ISERROR(SEARCH("3- Moderado",A30)))</formula>
    </cfRule>
    <cfRule type="containsText" dxfId="1843" priority="459" operator="containsText" text="6- Moderado">
      <formula>NOT(ISERROR(SEARCH("6- Moderado",A30)))</formula>
    </cfRule>
    <cfRule type="containsText" dxfId="1842" priority="460" operator="containsText" text="4- Moderado">
      <formula>NOT(ISERROR(SEARCH("4- Moderado",A30)))</formula>
    </cfRule>
    <cfRule type="containsText" dxfId="1841" priority="461" operator="containsText" text="3- Bajo">
      <formula>NOT(ISERROR(SEARCH("3- Bajo",A30)))</formula>
    </cfRule>
    <cfRule type="containsText" dxfId="1840" priority="462" operator="containsText" text="4- Bajo">
      <formula>NOT(ISERROR(SEARCH("4- Bajo",A30)))</formula>
    </cfRule>
    <cfRule type="containsText" dxfId="1839" priority="463" operator="containsText" text="1- Bajo">
      <formula>NOT(ISERROR(SEARCH("1- Bajo",A30)))</formula>
    </cfRule>
  </conditionalFormatting>
  <conditionalFormatting sqref="F30:G30">
    <cfRule type="containsText" dxfId="1838" priority="452" operator="containsText" text="3- Moderado">
      <formula>NOT(ISERROR(SEARCH("3- Moderado",F30)))</formula>
    </cfRule>
    <cfRule type="containsText" dxfId="1837" priority="453" operator="containsText" text="6- Moderado">
      <formula>NOT(ISERROR(SEARCH("6- Moderado",F30)))</formula>
    </cfRule>
    <cfRule type="containsText" dxfId="1836" priority="454" operator="containsText" text="4- Moderado">
      <formula>NOT(ISERROR(SEARCH("4- Moderado",F30)))</formula>
    </cfRule>
    <cfRule type="containsText" dxfId="1835" priority="455" operator="containsText" text="3- Bajo">
      <formula>NOT(ISERROR(SEARCH("3- Bajo",F30)))</formula>
    </cfRule>
    <cfRule type="containsText" dxfId="1834" priority="456" operator="containsText" text="4- Bajo">
      <formula>NOT(ISERROR(SEARCH("4- Bajo",F30)))</formula>
    </cfRule>
    <cfRule type="containsText" dxfId="1833" priority="457" operator="containsText" text="1- Bajo">
      <formula>NOT(ISERROR(SEARCH("1- Bajo",F30)))</formula>
    </cfRule>
  </conditionalFormatting>
  <conditionalFormatting sqref="J30:J34">
    <cfRule type="containsText" dxfId="1832" priority="447" operator="containsText" text="Bajo">
      <formula>NOT(ISERROR(SEARCH("Bajo",J30)))</formula>
    </cfRule>
    <cfRule type="containsText" dxfId="1831" priority="448" operator="containsText" text="Moderado">
      <formula>NOT(ISERROR(SEARCH("Moderado",J30)))</formula>
    </cfRule>
    <cfRule type="containsText" dxfId="1830" priority="449" operator="containsText" text="Alto">
      <formula>NOT(ISERROR(SEARCH("Alto",J30)))</formula>
    </cfRule>
    <cfRule type="containsText" dxfId="1829" priority="450" operator="containsText" text="Extremo">
      <formula>NOT(ISERROR(SEARCH("Extremo",J30)))</formula>
    </cfRule>
    <cfRule type="colorScale" priority="451">
      <colorScale>
        <cfvo type="min"/>
        <cfvo type="max"/>
        <color rgb="FFFF7128"/>
        <color rgb="FFFFEF9C"/>
      </colorScale>
    </cfRule>
  </conditionalFormatting>
  <conditionalFormatting sqref="M30:M34">
    <cfRule type="containsText" dxfId="1828" priority="422" operator="containsText" text="Moderado">
      <formula>NOT(ISERROR(SEARCH("Moderado",M30)))</formula>
    </cfRule>
    <cfRule type="containsText" dxfId="1827" priority="442" operator="containsText" text="Bajo">
      <formula>NOT(ISERROR(SEARCH("Bajo",M30)))</formula>
    </cfRule>
    <cfRule type="containsText" dxfId="1826" priority="443" operator="containsText" text="Moderado">
      <formula>NOT(ISERROR(SEARCH("Moderado",M30)))</formula>
    </cfRule>
    <cfRule type="containsText" dxfId="1825" priority="444" operator="containsText" text="Alto">
      <formula>NOT(ISERROR(SEARCH("Alto",M30)))</formula>
    </cfRule>
    <cfRule type="containsText" dxfId="1824" priority="445" operator="containsText" text="Extremo">
      <formula>NOT(ISERROR(SEARCH("Extremo",M30)))</formula>
    </cfRule>
    <cfRule type="colorScale" priority="446">
      <colorScale>
        <cfvo type="min"/>
        <cfvo type="max"/>
        <color rgb="FFFF7128"/>
        <color rgb="FFFFEF9C"/>
      </colorScale>
    </cfRule>
  </conditionalFormatting>
  <conditionalFormatting sqref="N30">
    <cfRule type="containsText" dxfId="1823" priority="436" operator="containsText" text="3- Moderado">
      <formula>NOT(ISERROR(SEARCH("3- Moderado",N30)))</formula>
    </cfRule>
    <cfRule type="containsText" dxfId="1822" priority="437" operator="containsText" text="6- Moderado">
      <formula>NOT(ISERROR(SEARCH("6- Moderado",N30)))</formula>
    </cfRule>
    <cfRule type="containsText" dxfId="1821" priority="438" operator="containsText" text="4- Moderado">
      <formula>NOT(ISERROR(SEARCH("4- Moderado",N30)))</formula>
    </cfRule>
    <cfRule type="containsText" dxfId="1820" priority="439" operator="containsText" text="3- Bajo">
      <formula>NOT(ISERROR(SEARCH("3- Bajo",N30)))</formula>
    </cfRule>
    <cfRule type="containsText" dxfId="1819" priority="440" operator="containsText" text="4- Bajo">
      <formula>NOT(ISERROR(SEARCH("4- Bajo",N30)))</formula>
    </cfRule>
    <cfRule type="containsText" dxfId="1818" priority="441" operator="containsText" text="1- Bajo">
      <formula>NOT(ISERROR(SEARCH("1- Bajo",N30)))</formula>
    </cfRule>
  </conditionalFormatting>
  <conditionalFormatting sqref="H30:H34">
    <cfRule type="containsText" dxfId="1817" priority="423" operator="containsText" text="Muy Alta">
      <formula>NOT(ISERROR(SEARCH("Muy Alta",H30)))</formula>
    </cfRule>
    <cfRule type="containsText" dxfId="1816" priority="424" operator="containsText" text="Alta">
      <formula>NOT(ISERROR(SEARCH("Alta",H30)))</formula>
    </cfRule>
    <cfRule type="containsText" dxfId="1815" priority="425" operator="containsText" text="Muy Alta">
      <formula>NOT(ISERROR(SEARCH("Muy Alta",H30)))</formula>
    </cfRule>
    <cfRule type="containsText" dxfId="1814" priority="430" operator="containsText" text="Muy Baja">
      <formula>NOT(ISERROR(SEARCH("Muy Baja",H30)))</formula>
    </cfRule>
    <cfRule type="containsText" dxfId="1813" priority="431" operator="containsText" text="Baja">
      <formula>NOT(ISERROR(SEARCH("Baja",H30)))</formula>
    </cfRule>
    <cfRule type="containsText" dxfId="1812" priority="432" operator="containsText" text="Media">
      <formula>NOT(ISERROR(SEARCH("Media",H30)))</formula>
    </cfRule>
    <cfRule type="containsText" dxfId="1811" priority="433" operator="containsText" text="Alta">
      <formula>NOT(ISERROR(SEARCH("Alta",H30)))</formula>
    </cfRule>
    <cfRule type="containsText" dxfId="1810" priority="435" operator="containsText" text="Muy Alta">
      <formula>NOT(ISERROR(SEARCH("Muy Alta",H30)))</formula>
    </cfRule>
  </conditionalFormatting>
  <conditionalFormatting sqref="I30:I34">
    <cfRule type="containsText" dxfId="1809" priority="426" operator="containsText" text="Catastrófico">
      <formula>NOT(ISERROR(SEARCH("Catastrófico",I30)))</formula>
    </cfRule>
    <cfRule type="containsText" dxfId="1808" priority="427" operator="containsText" text="Mayor">
      <formula>NOT(ISERROR(SEARCH("Mayor",I30)))</formula>
    </cfRule>
    <cfRule type="containsText" dxfId="1807" priority="428" operator="containsText" text="Menor">
      <formula>NOT(ISERROR(SEARCH("Menor",I30)))</formula>
    </cfRule>
    <cfRule type="containsText" dxfId="1806" priority="429" operator="containsText" text="Leve">
      <formula>NOT(ISERROR(SEARCH("Leve",I30)))</formula>
    </cfRule>
    <cfRule type="containsText" dxfId="1805" priority="434" operator="containsText" text="Moderado">
      <formula>NOT(ISERROR(SEARCH("Moderado",I30)))</formula>
    </cfRule>
  </conditionalFormatting>
  <conditionalFormatting sqref="K30:K34">
    <cfRule type="containsText" dxfId="1804" priority="421" operator="containsText" text="Media">
      <formula>NOT(ISERROR(SEARCH("Media",K30)))</formula>
    </cfRule>
  </conditionalFormatting>
  <conditionalFormatting sqref="L30:L34">
    <cfRule type="containsText" dxfId="1803" priority="420" operator="containsText" text="Moderado">
      <formula>NOT(ISERROR(SEARCH("Moderado",L30)))</formula>
    </cfRule>
  </conditionalFormatting>
  <conditionalFormatting sqref="J30:J34">
    <cfRule type="containsText" dxfId="1802" priority="419" operator="containsText" text="Moderado">
      <formula>NOT(ISERROR(SEARCH("Moderado",J30)))</formula>
    </cfRule>
  </conditionalFormatting>
  <conditionalFormatting sqref="J30:J34">
    <cfRule type="containsText" dxfId="1801" priority="417" operator="containsText" text="Bajo">
      <formula>NOT(ISERROR(SEARCH("Bajo",J30)))</formula>
    </cfRule>
    <cfRule type="containsText" dxfId="1800" priority="418" operator="containsText" text="Extremo">
      <formula>NOT(ISERROR(SEARCH("Extremo",J30)))</formula>
    </cfRule>
  </conditionalFormatting>
  <conditionalFormatting sqref="K30:K34">
    <cfRule type="containsText" dxfId="1799" priority="415" operator="containsText" text="Baja">
      <formula>NOT(ISERROR(SEARCH("Baja",K30)))</formula>
    </cfRule>
    <cfRule type="containsText" dxfId="1798" priority="416" operator="containsText" text="Muy Baja">
      <formula>NOT(ISERROR(SEARCH("Muy Baja",K30)))</formula>
    </cfRule>
  </conditionalFormatting>
  <conditionalFormatting sqref="K30:K34">
    <cfRule type="containsText" dxfId="1797" priority="413" operator="containsText" text="Muy Alta">
      <formula>NOT(ISERROR(SEARCH("Muy Alta",K30)))</formula>
    </cfRule>
    <cfRule type="containsText" dxfId="1796" priority="414" operator="containsText" text="Alta">
      <formula>NOT(ISERROR(SEARCH("Alta",K30)))</formula>
    </cfRule>
  </conditionalFormatting>
  <conditionalFormatting sqref="L30:L34">
    <cfRule type="containsText" dxfId="1795" priority="409" operator="containsText" text="Catastrófico">
      <formula>NOT(ISERROR(SEARCH("Catastrófico",L30)))</formula>
    </cfRule>
    <cfRule type="containsText" dxfId="1794" priority="410" operator="containsText" text="Mayor">
      <formula>NOT(ISERROR(SEARCH("Mayor",L30)))</formula>
    </cfRule>
    <cfRule type="containsText" dxfId="1793" priority="411" operator="containsText" text="Menor">
      <formula>NOT(ISERROR(SEARCH("Menor",L30)))</formula>
    </cfRule>
    <cfRule type="containsText" dxfId="1792" priority="412" operator="containsText" text="Leve">
      <formula>NOT(ISERROR(SEARCH("Leve",L30)))</formula>
    </cfRule>
  </conditionalFormatting>
  <conditionalFormatting sqref="K35:L35">
    <cfRule type="containsText" dxfId="1791" priority="403" operator="containsText" text="3- Moderado">
      <formula>NOT(ISERROR(SEARCH("3- Moderado",K35)))</formula>
    </cfRule>
    <cfRule type="containsText" dxfId="1790" priority="404" operator="containsText" text="6- Moderado">
      <formula>NOT(ISERROR(SEARCH("6- Moderado",K35)))</formula>
    </cfRule>
    <cfRule type="containsText" dxfId="1789" priority="405" operator="containsText" text="4- Moderado">
      <formula>NOT(ISERROR(SEARCH("4- Moderado",K35)))</formula>
    </cfRule>
    <cfRule type="containsText" dxfId="1788" priority="406" operator="containsText" text="3- Bajo">
      <formula>NOT(ISERROR(SEARCH("3- Bajo",K35)))</formula>
    </cfRule>
    <cfRule type="containsText" dxfId="1787" priority="407" operator="containsText" text="4- Bajo">
      <formula>NOT(ISERROR(SEARCH("4- Bajo",K35)))</formula>
    </cfRule>
    <cfRule type="containsText" dxfId="1786" priority="408" operator="containsText" text="1- Bajo">
      <formula>NOT(ISERROR(SEARCH("1- Bajo",K35)))</formula>
    </cfRule>
  </conditionalFormatting>
  <conditionalFormatting sqref="H35:I35">
    <cfRule type="containsText" dxfId="1785" priority="397" operator="containsText" text="3- Moderado">
      <formula>NOT(ISERROR(SEARCH("3- Moderado",H35)))</formula>
    </cfRule>
    <cfRule type="containsText" dxfId="1784" priority="398" operator="containsText" text="6- Moderado">
      <formula>NOT(ISERROR(SEARCH("6- Moderado",H35)))</formula>
    </cfRule>
    <cfRule type="containsText" dxfId="1783" priority="399" operator="containsText" text="4- Moderado">
      <formula>NOT(ISERROR(SEARCH("4- Moderado",H35)))</formula>
    </cfRule>
    <cfRule type="containsText" dxfId="1782" priority="400" operator="containsText" text="3- Bajo">
      <formula>NOT(ISERROR(SEARCH("3- Bajo",H35)))</formula>
    </cfRule>
    <cfRule type="containsText" dxfId="1781" priority="401" operator="containsText" text="4- Bajo">
      <formula>NOT(ISERROR(SEARCH("4- Bajo",H35)))</formula>
    </cfRule>
    <cfRule type="containsText" dxfId="1780" priority="402" operator="containsText" text="1- Bajo">
      <formula>NOT(ISERROR(SEARCH("1- Bajo",H35)))</formula>
    </cfRule>
  </conditionalFormatting>
  <conditionalFormatting sqref="A35 C35:E35">
    <cfRule type="containsText" dxfId="1779" priority="391" operator="containsText" text="3- Moderado">
      <formula>NOT(ISERROR(SEARCH("3- Moderado",A35)))</formula>
    </cfRule>
    <cfRule type="containsText" dxfId="1778" priority="392" operator="containsText" text="6- Moderado">
      <formula>NOT(ISERROR(SEARCH("6- Moderado",A35)))</formula>
    </cfRule>
    <cfRule type="containsText" dxfId="1777" priority="393" operator="containsText" text="4- Moderado">
      <formula>NOT(ISERROR(SEARCH("4- Moderado",A35)))</formula>
    </cfRule>
    <cfRule type="containsText" dxfId="1776" priority="394" operator="containsText" text="3- Bajo">
      <formula>NOT(ISERROR(SEARCH("3- Bajo",A35)))</formula>
    </cfRule>
    <cfRule type="containsText" dxfId="1775" priority="395" operator="containsText" text="4- Bajo">
      <formula>NOT(ISERROR(SEARCH("4- Bajo",A35)))</formula>
    </cfRule>
    <cfRule type="containsText" dxfId="1774" priority="396" operator="containsText" text="1- Bajo">
      <formula>NOT(ISERROR(SEARCH("1- Bajo",A35)))</formula>
    </cfRule>
  </conditionalFormatting>
  <conditionalFormatting sqref="F35:G35">
    <cfRule type="containsText" dxfId="1773" priority="385" operator="containsText" text="3- Moderado">
      <formula>NOT(ISERROR(SEARCH("3- Moderado",F35)))</formula>
    </cfRule>
    <cfRule type="containsText" dxfId="1772" priority="386" operator="containsText" text="6- Moderado">
      <formula>NOT(ISERROR(SEARCH("6- Moderado",F35)))</formula>
    </cfRule>
    <cfRule type="containsText" dxfId="1771" priority="387" operator="containsText" text="4- Moderado">
      <formula>NOT(ISERROR(SEARCH("4- Moderado",F35)))</formula>
    </cfRule>
    <cfRule type="containsText" dxfId="1770" priority="388" operator="containsText" text="3- Bajo">
      <formula>NOT(ISERROR(SEARCH("3- Bajo",F35)))</formula>
    </cfRule>
    <cfRule type="containsText" dxfId="1769" priority="389" operator="containsText" text="4- Bajo">
      <formula>NOT(ISERROR(SEARCH("4- Bajo",F35)))</formula>
    </cfRule>
    <cfRule type="containsText" dxfId="1768" priority="390" operator="containsText" text="1- Bajo">
      <formula>NOT(ISERROR(SEARCH("1- Bajo",F35)))</formula>
    </cfRule>
  </conditionalFormatting>
  <conditionalFormatting sqref="J35:J39">
    <cfRule type="containsText" dxfId="1767" priority="380" operator="containsText" text="Bajo">
      <formula>NOT(ISERROR(SEARCH("Bajo",J35)))</formula>
    </cfRule>
    <cfRule type="containsText" dxfId="1766" priority="381" operator="containsText" text="Moderado">
      <formula>NOT(ISERROR(SEARCH("Moderado",J35)))</formula>
    </cfRule>
    <cfRule type="containsText" dxfId="1765" priority="382" operator="containsText" text="Alto">
      <formula>NOT(ISERROR(SEARCH("Alto",J35)))</formula>
    </cfRule>
    <cfRule type="containsText" dxfId="1764" priority="383" operator="containsText" text="Extremo">
      <formula>NOT(ISERROR(SEARCH("Extremo",J35)))</formula>
    </cfRule>
    <cfRule type="colorScale" priority="384">
      <colorScale>
        <cfvo type="min"/>
        <cfvo type="max"/>
        <color rgb="FFFF7128"/>
        <color rgb="FFFFEF9C"/>
      </colorScale>
    </cfRule>
  </conditionalFormatting>
  <conditionalFormatting sqref="M35:M39">
    <cfRule type="containsText" dxfId="1763" priority="355" operator="containsText" text="Moderado">
      <formula>NOT(ISERROR(SEARCH("Moderado",M35)))</formula>
    </cfRule>
    <cfRule type="containsText" dxfId="1762" priority="375" operator="containsText" text="Bajo">
      <formula>NOT(ISERROR(SEARCH("Bajo",M35)))</formula>
    </cfRule>
    <cfRule type="containsText" dxfId="1761" priority="376" operator="containsText" text="Moderado">
      <formula>NOT(ISERROR(SEARCH("Moderado",M35)))</formula>
    </cfRule>
    <cfRule type="containsText" dxfId="1760" priority="377" operator="containsText" text="Alto">
      <formula>NOT(ISERROR(SEARCH("Alto",M35)))</formula>
    </cfRule>
    <cfRule type="containsText" dxfId="1759" priority="378" operator="containsText" text="Extremo">
      <formula>NOT(ISERROR(SEARCH("Extremo",M35)))</formula>
    </cfRule>
    <cfRule type="colorScale" priority="379">
      <colorScale>
        <cfvo type="min"/>
        <cfvo type="max"/>
        <color rgb="FFFF7128"/>
        <color rgb="FFFFEF9C"/>
      </colorScale>
    </cfRule>
  </conditionalFormatting>
  <conditionalFormatting sqref="N35">
    <cfRule type="containsText" dxfId="1758" priority="369" operator="containsText" text="3- Moderado">
      <formula>NOT(ISERROR(SEARCH("3- Moderado",N35)))</formula>
    </cfRule>
    <cfRule type="containsText" dxfId="1757" priority="370" operator="containsText" text="6- Moderado">
      <formula>NOT(ISERROR(SEARCH("6- Moderado",N35)))</formula>
    </cfRule>
    <cfRule type="containsText" dxfId="1756" priority="371" operator="containsText" text="4- Moderado">
      <formula>NOT(ISERROR(SEARCH("4- Moderado",N35)))</formula>
    </cfRule>
    <cfRule type="containsText" dxfId="1755" priority="372" operator="containsText" text="3- Bajo">
      <formula>NOT(ISERROR(SEARCH("3- Bajo",N35)))</formula>
    </cfRule>
    <cfRule type="containsText" dxfId="1754" priority="373" operator="containsText" text="4- Bajo">
      <formula>NOT(ISERROR(SEARCH("4- Bajo",N35)))</formula>
    </cfRule>
    <cfRule type="containsText" dxfId="1753" priority="374" operator="containsText" text="1- Bajo">
      <formula>NOT(ISERROR(SEARCH("1- Bajo",N35)))</formula>
    </cfRule>
  </conditionalFormatting>
  <conditionalFormatting sqref="H35:H39">
    <cfRule type="containsText" dxfId="1752" priority="356" operator="containsText" text="Muy Alta">
      <formula>NOT(ISERROR(SEARCH("Muy Alta",H35)))</formula>
    </cfRule>
    <cfRule type="containsText" dxfId="1751" priority="357" operator="containsText" text="Alta">
      <formula>NOT(ISERROR(SEARCH("Alta",H35)))</formula>
    </cfRule>
    <cfRule type="containsText" dxfId="1750" priority="358" operator="containsText" text="Muy Alta">
      <formula>NOT(ISERROR(SEARCH("Muy Alta",H35)))</formula>
    </cfRule>
    <cfRule type="containsText" dxfId="1749" priority="363" operator="containsText" text="Muy Baja">
      <formula>NOT(ISERROR(SEARCH("Muy Baja",H35)))</formula>
    </cfRule>
    <cfRule type="containsText" dxfId="1748" priority="364" operator="containsText" text="Baja">
      <formula>NOT(ISERROR(SEARCH("Baja",H35)))</formula>
    </cfRule>
    <cfRule type="containsText" dxfId="1747" priority="365" operator="containsText" text="Media">
      <formula>NOT(ISERROR(SEARCH("Media",H35)))</formula>
    </cfRule>
    <cfRule type="containsText" dxfId="1746" priority="366" operator="containsText" text="Alta">
      <formula>NOT(ISERROR(SEARCH("Alta",H35)))</formula>
    </cfRule>
    <cfRule type="containsText" dxfId="1745" priority="368" operator="containsText" text="Muy Alta">
      <formula>NOT(ISERROR(SEARCH("Muy Alta",H35)))</formula>
    </cfRule>
  </conditionalFormatting>
  <conditionalFormatting sqref="I35:I39">
    <cfRule type="containsText" dxfId="1744" priority="359" operator="containsText" text="Catastrófico">
      <formula>NOT(ISERROR(SEARCH("Catastrófico",I35)))</formula>
    </cfRule>
    <cfRule type="containsText" dxfId="1743" priority="360" operator="containsText" text="Mayor">
      <formula>NOT(ISERROR(SEARCH("Mayor",I35)))</formula>
    </cfRule>
    <cfRule type="containsText" dxfId="1742" priority="361" operator="containsText" text="Menor">
      <formula>NOT(ISERROR(SEARCH("Menor",I35)))</formula>
    </cfRule>
    <cfRule type="containsText" dxfId="1741" priority="362" operator="containsText" text="Leve">
      <formula>NOT(ISERROR(SEARCH("Leve",I35)))</formula>
    </cfRule>
    <cfRule type="containsText" dxfId="1740" priority="367" operator="containsText" text="Moderado">
      <formula>NOT(ISERROR(SEARCH("Moderado",I35)))</formula>
    </cfRule>
  </conditionalFormatting>
  <conditionalFormatting sqref="K35:K39">
    <cfRule type="containsText" dxfId="1739" priority="354" operator="containsText" text="Media">
      <formula>NOT(ISERROR(SEARCH("Media",K35)))</formula>
    </cfRule>
  </conditionalFormatting>
  <conditionalFormatting sqref="L35:L39">
    <cfRule type="containsText" dxfId="1738" priority="353" operator="containsText" text="Moderado">
      <formula>NOT(ISERROR(SEARCH("Moderado",L35)))</formula>
    </cfRule>
  </conditionalFormatting>
  <conditionalFormatting sqref="J35:J39">
    <cfRule type="containsText" dxfId="1737" priority="352" operator="containsText" text="Moderado">
      <formula>NOT(ISERROR(SEARCH("Moderado",J35)))</formula>
    </cfRule>
  </conditionalFormatting>
  <conditionalFormatting sqref="J35:J39">
    <cfRule type="containsText" dxfId="1736" priority="350" operator="containsText" text="Bajo">
      <formula>NOT(ISERROR(SEARCH("Bajo",J35)))</formula>
    </cfRule>
    <cfRule type="containsText" dxfId="1735" priority="351" operator="containsText" text="Extremo">
      <formula>NOT(ISERROR(SEARCH("Extremo",J35)))</formula>
    </cfRule>
  </conditionalFormatting>
  <conditionalFormatting sqref="K35:K39">
    <cfRule type="containsText" dxfId="1734" priority="348" operator="containsText" text="Baja">
      <formula>NOT(ISERROR(SEARCH("Baja",K35)))</formula>
    </cfRule>
    <cfRule type="containsText" dxfId="1733" priority="349" operator="containsText" text="Muy Baja">
      <formula>NOT(ISERROR(SEARCH("Muy Baja",K35)))</formula>
    </cfRule>
  </conditionalFormatting>
  <conditionalFormatting sqref="K35:K39">
    <cfRule type="containsText" dxfId="1732" priority="346" operator="containsText" text="Muy Alta">
      <formula>NOT(ISERROR(SEARCH("Muy Alta",K35)))</formula>
    </cfRule>
    <cfRule type="containsText" dxfId="1731" priority="347" operator="containsText" text="Alta">
      <formula>NOT(ISERROR(SEARCH("Alta",K35)))</formula>
    </cfRule>
  </conditionalFormatting>
  <conditionalFormatting sqref="L35:L39">
    <cfRule type="containsText" dxfId="1730" priority="342" operator="containsText" text="Catastrófico">
      <formula>NOT(ISERROR(SEARCH("Catastrófico",L35)))</formula>
    </cfRule>
    <cfRule type="containsText" dxfId="1729" priority="343" operator="containsText" text="Mayor">
      <formula>NOT(ISERROR(SEARCH("Mayor",L35)))</formula>
    </cfRule>
    <cfRule type="containsText" dxfId="1728" priority="344" operator="containsText" text="Menor">
      <formula>NOT(ISERROR(SEARCH("Menor",L35)))</formula>
    </cfRule>
    <cfRule type="containsText" dxfId="1727" priority="345" operator="containsText" text="Leve">
      <formula>NOT(ISERROR(SEARCH("Leve",L35)))</formula>
    </cfRule>
  </conditionalFormatting>
  <conditionalFormatting sqref="K40:L40">
    <cfRule type="containsText" dxfId="1726" priority="336" operator="containsText" text="3- Moderado">
      <formula>NOT(ISERROR(SEARCH("3- Moderado",K40)))</formula>
    </cfRule>
    <cfRule type="containsText" dxfId="1725" priority="337" operator="containsText" text="6- Moderado">
      <formula>NOT(ISERROR(SEARCH("6- Moderado",K40)))</formula>
    </cfRule>
    <cfRule type="containsText" dxfId="1724" priority="338" operator="containsText" text="4- Moderado">
      <formula>NOT(ISERROR(SEARCH("4- Moderado",K40)))</formula>
    </cfRule>
    <cfRule type="containsText" dxfId="1723" priority="339" operator="containsText" text="3- Bajo">
      <formula>NOT(ISERROR(SEARCH("3- Bajo",K40)))</formula>
    </cfRule>
    <cfRule type="containsText" dxfId="1722" priority="340" operator="containsText" text="4- Bajo">
      <formula>NOT(ISERROR(SEARCH("4- Bajo",K40)))</formula>
    </cfRule>
    <cfRule type="containsText" dxfId="1721" priority="341" operator="containsText" text="1- Bajo">
      <formula>NOT(ISERROR(SEARCH("1- Bajo",K40)))</formula>
    </cfRule>
  </conditionalFormatting>
  <conditionalFormatting sqref="H40:I40">
    <cfRule type="containsText" dxfId="1720" priority="330" operator="containsText" text="3- Moderado">
      <formula>NOT(ISERROR(SEARCH("3- Moderado",H40)))</formula>
    </cfRule>
    <cfRule type="containsText" dxfId="1719" priority="331" operator="containsText" text="6- Moderado">
      <formula>NOT(ISERROR(SEARCH("6- Moderado",H40)))</formula>
    </cfRule>
    <cfRule type="containsText" dxfId="1718" priority="332" operator="containsText" text="4- Moderado">
      <formula>NOT(ISERROR(SEARCH("4- Moderado",H40)))</formula>
    </cfRule>
    <cfRule type="containsText" dxfId="1717" priority="333" operator="containsText" text="3- Bajo">
      <formula>NOT(ISERROR(SEARCH("3- Bajo",H40)))</formula>
    </cfRule>
    <cfRule type="containsText" dxfId="1716" priority="334" operator="containsText" text="4- Bajo">
      <formula>NOT(ISERROR(SEARCH("4- Bajo",H40)))</formula>
    </cfRule>
    <cfRule type="containsText" dxfId="1715" priority="335" operator="containsText" text="1- Bajo">
      <formula>NOT(ISERROR(SEARCH("1- Bajo",H40)))</formula>
    </cfRule>
  </conditionalFormatting>
  <conditionalFormatting sqref="A40 C40:E40">
    <cfRule type="containsText" dxfId="1714" priority="324" operator="containsText" text="3- Moderado">
      <formula>NOT(ISERROR(SEARCH("3- Moderado",A40)))</formula>
    </cfRule>
    <cfRule type="containsText" dxfId="1713" priority="325" operator="containsText" text="6- Moderado">
      <formula>NOT(ISERROR(SEARCH("6- Moderado",A40)))</formula>
    </cfRule>
    <cfRule type="containsText" dxfId="1712" priority="326" operator="containsText" text="4- Moderado">
      <formula>NOT(ISERROR(SEARCH("4- Moderado",A40)))</formula>
    </cfRule>
    <cfRule type="containsText" dxfId="1711" priority="327" operator="containsText" text="3- Bajo">
      <formula>NOT(ISERROR(SEARCH("3- Bajo",A40)))</formula>
    </cfRule>
    <cfRule type="containsText" dxfId="1710" priority="328" operator="containsText" text="4- Bajo">
      <formula>NOT(ISERROR(SEARCH("4- Bajo",A40)))</formula>
    </cfRule>
    <cfRule type="containsText" dxfId="1709" priority="329" operator="containsText" text="1- Bajo">
      <formula>NOT(ISERROR(SEARCH("1- Bajo",A40)))</formula>
    </cfRule>
  </conditionalFormatting>
  <conditionalFormatting sqref="F40:G40">
    <cfRule type="containsText" dxfId="1708" priority="318" operator="containsText" text="3- Moderado">
      <formula>NOT(ISERROR(SEARCH("3- Moderado",F40)))</formula>
    </cfRule>
    <cfRule type="containsText" dxfId="1707" priority="319" operator="containsText" text="6- Moderado">
      <formula>NOT(ISERROR(SEARCH("6- Moderado",F40)))</formula>
    </cfRule>
    <cfRule type="containsText" dxfId="1706" priority="320" operator="containsText" text="4- Moderado">
      <formula>NOT(ISERROR(SEARCH("4- Moderado",F40)))</formula>
    </cfRule>
    <cfRule type="containsText" dxfId="1705" priority="321" operator="containsText" text="3- Bajo">
      <formula>NOT(ISERROR(SEARCH("3- Bajo",F40)))</formula>
    </cfRule>
    <cfRule type="containsText" dxfId="1704" priority="322" operator="containsText" text="4- Bajo">
      <formula>NOT(ISERROR(SEARCH("4- Bajo",F40)))</formula>
    </cfRule>
    <cfRule type="containsText" dxfId="1703" priority="323" operator="containsText" text="1- Bajo">
      <formula>NOT(ISERROR(SEARCH("1- Bajo",F40)))</formula>
    </cfRule>
  </conditionalFormatting>
  <conditionalFormatting sqref="J40:J44">
    <cfRule type="containsText" dxfId="1702" priority="313" operator="containsText" text="Bajo">
      <formula>NOT(ISERROR(SEARCH("Bajo",J40)))</formula>
    </cfRule>
    <cfRule type="containsText" dxfId="1701" priority="314" operator="containsText" text="Moderado">
      <formula>NOT(ISERROR(SEARCH("Moderado",J40)))</formula>
    </cfRule>
    <cfRule type="containsText" dxfId="1700" priority="315" operator="containsText" text="Alto">
      <formula>NOT(ISERROR(SEARCH("Alto",J40)))</formula>
    </cfRule>
    <cfRule type="containsText" dxfId="1699" priority="316" operator="containsText" text="Extremo">
      <formula>NOT(ISERROR(SEARCH("Extremo",J40)))</formula>
    </cfRule>
    <cfRule type="colorScale" priority="317">
      <colorScale>
        <cfvo type="min"/>
        <cfvo type="max"/>
        <color rgb="FFFF7128"/>
        <color rgb="FFFFEF9C"/>
      </colorScale>
    </cfRule>
  </conditionalFormatting>
  <conditionalFormatting sqref="M40:M44">
    <cfRule type="containsText" dxfId="1698" priority="288" operator="containsText" text="Moderado">
      <formula>NOT(ISERROR(SEARCH("Moderado",M40)))</formula>
    </cfRule>
    <cfRule type="containsText" dxfId="1697" priority="308" operator="containsText" text="Bajo">
      <formula>NOT(ISERROR(SEARCH("Bajo",M40)))</formula>
    </cfRule>
    <cfRule type="containsText" dxfId="1696" priority="309" operator="containsText" text="Moderado">
      <formula>NOT(ISERROR(SEARCH("Moderado",M40)))</formula>
    </cfRule>
    <cfRule type="containsText" dxfId="1695" priority="310" operator="containsText" text="Alto">
      <formula>NOT(ISERROR(SEARCH("Alto",M40)))</formula>
    </cfRule>
    <cfRule type="containsText" dxfId="1694" priority="311" operator="containsText" text="Extremo">
      <formula>NOT(ISERROR(SEARCH("Extremo",M40)))</formula>
    </cfRule>
    <cfRule type="colorScale" priority="312">
      <colorScale>
        <cfvo type="min"/>
        <cfvo type="max"/>
        <color rgb="FFFF7128"/>
        <color rgb="FFFFEF9C"/>
      </colorScale>
    </cfRule>
  </conditionalFormatting>
  <conditionalFormatting sqref="N40">
    <cfRule type="containsText" dxfId="1693" priority="302" operator="containsText" text="3- Moderado">
      <formula>NOT(ISERROR(SEARCH("3- Moderado",N40)))</formula>
    </cfRule>
    <cfRule type="containsText" dxfId="1692" priority="303" operator="containsText" text="6- Moderado">
      <formula>NOT(ISERROR(SEARCH("6- Moderado",N40)))</formula>
    </cfRule>
    <cfRule type="containsText" dxfId="1691" priority="304" operator="containsText" text="4- Moderado">
      <formula>NOT(ISERROR(SEARCH("4- Moderado",N40)))</formula>
    </cfRule>
    <cfRule type="containsText" dxfId="1690" priority="305" operator="containsText" text="3- Bajo">
      <formula>NOT(ISERROR(SEARCH("3- Bajo",N40)))</formula>
    </cfRule>
    <cfRule type="containsText" dxfId="1689" priority="306" operator="containsText" text="4- Bajo">
      <formula>NOT(ISERROR(SEARCH("4- Bajo",N40)))</formula>
    </cfRule>
    <cfRule type="containsText" dxfId="1688" priority="307" operator="containsText" text="1- Bajo">
      <formula>NOT(ISERROR(SEARCH("1- Bajo",N40)))</formula>
    </cfRule>
  </conditionalFormatting>
  <conditionalFormatting sqref="H40:H44">
    <cfRule type="containsText" dxfId="1687" priority="289" operator="containsText" text="Muy Alta">
      <formula>NOT(ISERROR(SEARCH("Muy Alta",H40)))</formula>
    </cfRule>
    <cfRule type="containsText" dxfId="1686" priority="290" operator="containsText" text="Alta">
      <formula>NOT(ISERROR(SEARCH("Alta",H40)))</formula>
    </cfRule>
    <cfRule type="containsText" dxfId="1685" priority="291" operator="containsText" text="Muy Alta">
      <formula>NOT(ISERROR(SEARCH("Muy Alta",H40)))</formula>
    </cfRule>
    <cfRule type="containsText" dxfId="1684" priority="296" operator="containsText" text="Muy Baja">
      <formula>NOT(ISERROR(SEARCH("Muy Baja",H40)))</formula>
    </cfRule>
    <cfRule type="containsText" dxfId="1683" priority="297" operator="containsText" text="Baja">
      <formula>NOT(ISERROR(SEARCH("Baja",H40)))</formula>
    </cfRule>
    <cfRule type="containsText" dxfId="1682" priority="298" operator="containsText" text="Media">
      <formula>NOT(ISERROR(SEARCH("Media",H40)))</formula>
    </cfRule>
    <cfRule type="containsText" dxfId="1681" priority="299" operator="containsText" text="Alta">
      <formula>NOT(ISERROR(SEARCH("Alta",H40)))</formula>
    </cfRule>
    <cfRule type="containsText" dxfId="1680" priority="301" operator="containsText" text="Muy Alta">
      <formula>NOT(ISERROR(SEARCH("Muy Alta",H40)))</formula>
    </cfRule>
  </conditionalFormatting>
  <conditionalFormatting sqref="I40:I44">
    <cfRule type="containsText" dxfId="1679" priority="292" operator="containsText" text="Catastrófico">
      <formula>NOT(ISERROR(SEARCH("Catastrófico",I40)))</formula>
    </cfRule>
    <cfRule type="containsText" dxfId="1678" priority="293" operator="containsText" text="Mayor">
      <formula>NOT(ISERROR(SEARCH("Mayor",I40)))</formula>
    </cfRule>
    <cfRule type="containsText" dxfId="1677" priority="294" operator="containsText" text="Menor">
      <formula>NOT(ISERROR(SEARCH("Menor",I40)))</formula>
    </cfRule>
    <cfRule type="containsText" dxfId="1676" priority="295" operator="containsText" text="Leve">
      <formula>NOT(ISERROR(SEARCH("Leve",I40)))</formula>
    </cfRule>
    <cfRule type="containsText" dxfId="1675" priority="300" operator="containsText" text="Moderado">
      <formula>NOT(ISERROR(SEARCH("Moderado",I40)))</formula>
    </cfRule>
  </conditionalFormatting>
  <conditionalFormatting sqref="K40:K44">
    <cfRule type="containsText" dxfId="1674" priority="287" operator="containsText" text="Media">
      <formula>NOT(ISERROR(SEARCH("Media",K40)))</formula>
    </cfRule>
  </conditionalFormatting>
  <conditionalFormatting sqref="L40:L44">
    <cfRule type="containsText" dxfId="1673" priority="286" operator="containsText" text="Moderado">
      <formula>NOT(ISERROR(SEARCH("Moderado",L40)))</formula>
    </cfRule>
  </conditionalFormatting>
  <conditionalFormatting sqref="J40:J44">
    <cfRule type="containsText" dxfId="1672" priority="285" operator="containsText" text="Moderado">
      <formula>NOT(ISERROR(SEARCH("Moderado",J40)))</formula>
    </cfRule>
  </conditionalFormatting>
  <conditionalFormatting sqref="J40:J44">
    <cfRule type="containsText" dxfId="1671" priority="283" operator="containsText" text="Bajo">
      <formula>NOT(ISERROR(SEARCH("Bajo",J40)))</formula>
    </cfRule>
    <cfRule type="containsText" dxfId="1670" priority="284" operator="containsText" text="Extremo">
      <formula>NOT(ISERROR(SEARCH("Extremo",J40)))</formula>
    </cfRule>
  </conditionalFormatting>
  <conditionalFormatting sqref="K40:K44">
    <cfRule type="containsText" dxfId="1669" priority="281" operator="containsText" text="Baja">
      <formula>NOT(ISERROR(SEARCH("Baja",K40)))</formula>
    </cfRule>
    <cfRule type="containsText" dxfId="1668" priority="282" operator="containsText" text="Muy Baja">
      <formula>NOT(ISERROR(SEARCH("Muy Baja",K40)))</formula>
    </cfRule>
  </conditionalFormatting>
  <conditionalFormatting sqref="K40:K44">
    <cfRule type="containsText" dxfId="1667" priority="279" operator="containsText" text="Muy Alta">
      <formula>NOT(ISERROR(SEARCH("Muy Alta",K40)))</formula>
    </cfRule>
    <cfRule type="containsText" dxfId="1666" priority="280" operator="containsText" text="Alta">
      <formula>NOT(ISERROR(SEARCH("Alta",K40)))</formula>
    </cfRule>
  </conditionalFormatting>
  <conditionalFormatting sqref="L40:L44">
    <cfRule type="containsText" dxfId="1665" priority="275" operator="containsText" text="Catastrófico">
      <formula>NOT(ISERROR(SEARCH("Catastrófico",L40)))</formula>
    </cfRule>
    <cfRule type="containsText" dxfId="1664" priority="276" operator="containsText" text="Mayor">
      <formula>NOT(ISERROR(SEARCH("Mayor",L40)))</formula>
    </cfRule>
    <cfRule type="containsText" dxfId="1663" priority="277" operator="containsText" text="Menor">
      <formula>NOT(ISERROR(SEARCH("Menor",L40)))</formula>
    </cfRule>
    <cfRule type="containsText" dxfId="1662" priority="278" operator="containsText" text="Leve">
      <formula>NOT(ISERROR(SEARCH("Leve",L40)))</formula>
    </cfRule>
  </conditionalFormatting>
  <conditionalFormatting sqref="K45:L45">
    <cfRule type="containsText" dxfId="1661" priority="269" operator="containsText" text="3- Moderado">
      <formula>NOT(ISERROR(SEARCH("3- Moderado",K45)))</formula>
    </cfRule>
    <cfRule type="containsText" dxfId="1660" priority="270" operator="containsText" text="6- Moderado">
      <formula>NOT(ISERROR(SEARCH("6- Moderado",K45)))</formula>
    </cfRule>
    <cfRule type="containsText" dxfId="1659" priority="271" operator="containsText" text="4- Moderado">
      <formula>NOT(ISERROR(SEARCH("4- Moderado",K45)))</formula>
    </cfRule>
    <cfRule type="containsText" dxfId="1658" priority="272" operator="containsText" text="3- Bajo">
      <formula>NOT(ISERROR(SEARCH("3- Bajo",K45)))</formula>
    </cfRule>
    <cfRule type="containsText" dxfId="1657" priority="273" operator="containsText" text="4- Bajo">
      <formula>NOT(ISERROR(SEARCH("4- Bajo",K45)))</formula>
    </cfRule>
    <cfRule type="containsText" dxfId="1656" priority="274" operator="containsText" text="1- Bajo">
      <formula>NOT(ISERROR(SEARCH("1- Bajo",K45)))</formula>
    </cfRule>
  </conditionalFormatting>
  <conditionalFormatting sqref="H45:I45">
    <cfRule type="containsText" dxfId="1655" priority="263" operator="containsText" text="3- Moderado">
      <formula>NOT(ISERROR(SEARCH("3- Moderado",H45)))</formula>
    </cfRule>
    <cfRule type="containsText" dxfId="1654" priority="264" operator="containsText" text="6- Moderado">
      <formula>NOT(ISERROR(SEARCH("6- Moderado",H45)))</formula>
    </cfRule>
    <cfRule type="containsText" dxfId="1653" priority="265" operator="containsText" text="4- Moderado">
      <formula>NOT(ISERROR(SEARCH("4- Moderado",H45)))</formula>
    </cfRule>
    <cfRule type="containsText" dxfId="1652" priority="266" operator="containsText" text="3- Bajo">
      <formula>NOT(ISERROR(SEARCH("3- Bajo",H45)))</formula>
    </cfRule>
    <cfRule type="containsText" dxfId="1651" priority="267" operator="containsText" text="4- Bajo">
      <formula>NOT(ISERROR(SEARCH("4- Bajo",H45)))</formula>
    </cfRule>
    <cfRule type="containsText" dxfId="1650" priority="268" operator="containsText" text="1- Bajo">
      <formula>NOT(ISERROR(SEARCH("1- Bajo",H45)))</formula>
    </cfRule>
  </conditionalFormatting>
  <conditionalFormatting sqref="A45 C45:E45">
    <cfRule type="containsText" dxfId="1649" priority="257" operator="containsText" text="3- Moderado">
      <formula>NOT(ISERROR(SEARCH("3- Moderado",A45)))</formula>
    </cfRule>
    <cfRule type="containsText" dxfId="1648" priority="258" operator="containsText" text="6- Moderado">
      <formula>NOT(ISERROR(SEARCH("6- Moderado",A45)))</formula>
    </cfRule>
    <cfRule type="containsText" dxfId="1647" priority="259" operator="containsText" text="4- Moderado">
      <formula>NOT(ISERROR(SEARCH("4- Moderado",A45)))</formula>
    </cfRule>
    <cfRule type="containsText" dxfId="1646" priority="260" operator="containsText" text="3- Bajo">
      <formula>NOT(ISERROR(SEARCH("3- Bajo",A45)))</formula>
    </cfRule>
    <cfRule type="containsText" dxfId="1645" priority="261" operator="containsText" text="4- Bajo">
      <formula>NOT(ISERROR(SEARCH("4- Bajo",A45)))</formula>
    </cfRule>
    <cfRule type="containsText" dxfId="1644" priority="262" operator="containsText" text="1- Bajo">
      <formula>NOT(ISERROR(SEARCH("1- Bajo",A45)))</formula>
    </cfRule>
  </conditionalFormatting>
  <conditionalFormatting sqref="F45:G45">
    <cfRule type="containsText" dxfId="1643" priority="251" operator="containsText" text="3- Moderado">
      <formula>NOT(ISERROR(SEARCH("3- Moderado",F45)))</formula>
    </cfRule>
    <cfRule type="containsText" dxfId="1642" priority="252" operator="containsText" text="6- Moderado">
      <formula>NOT(ISERROR(SEARCH("6- Moderado",F45)))</formula>
    </cfRule>
    <cfRule type="containsText" dxfId="1641" priority="253" operator="containsText" text="4- Moderado">
      <formula>NOT(ISERROR(SEARCH("4- Moderado",F45)))</formula>
    </cfRule>
    <cfRule type="containsText" dxfId="1640" priority="254" operator="containsText" text="3- Bajo">
      <formula>NOT(ISERROR(SEARCH("3- Bajo",F45)))</formula>
    </cfRule>
    <cfRule type="containsText" dxfId="1639" priority="255" operator="containsText" text="4- Bajo">
      <formula>NOT(ISERROR(SEARCH("4- Bajo",F45)))</formula>
    </cfRule>
    <cfRule type="containsText" dxfId="1638" priority="256" operator="containsText" text="1- Bajo">
      <formula>NOT(ISERROR(SEARCH("1- Bajo",F45)))</formula>
    </cfRule>
  </conditionalFormatting>
  <conditionalFormatting sqref="J45:J49">
    <cfRule type="containsText" dxfId="1637" priority="246" operator="containsText" text="Bajo">
      <formula>NOT(ISERROR(SEARCH("Bajo",J45)))</formula>
    </cfRule>
    <cfRule type="containsText" dxfId="1636" priority="247" operator="containsText" text="Moderado">
      <formula>NOT(ISERROR(SEARCH("Moderado",J45)))</formula>
    </cfRule>
    <cfRule type="containsText" dxfId="1635" priority="248" operator="containsText" text="Alto">
      <formula>NOT(ISERROR(SEARCH("Alto",J45)))</formula>
    </cfRule>
    <cfRule type="containsText" dxfId="1634" priority="249" operator="containsText" text="Extremo">
      <formula>NOT(ISERROR(SEARCH("Extremo",J45)))</formula>
    </cfRule>
    <cfRule type="colorScale" priority="250">
      <colorScale>
        <cfvo type="min"/>
        <cfvo type="max"/>
        <color rgb="FFFF7128"/>
        <color rgb="FFFFEF9C"/>
      </colorScale>
    </cfRule>
  </conditionalFormatting>
  <conditionalFormatting sqref="M45:M49">
    <cfRule type="containsText" dxfId="1633" priority="221" operator="containsText" text="Moderado">
      <formula>NOT(ISERROR(SEARCH("Moderado",M45)))</formula>
    </cfRule>
    <cfRule type="containsText" dxfId="1632" priority="241" operator="containsText" text="Bajo">
      <formula>NOT(ISERROR(SEARCH("Bajo",M45)))</formula>
    </cfRule>
    <cfRule type="containsText" dxfId="1631" priority="242" operator="containsText" text="Moderado">
      <formula>NOT(ISERROR(SEARCH("Moderado",M45)))</formula>
    </cfRule>
    <cfRule type="containsText" dxfId="1630" priority="243" operator="containsText" text="Alto">
      <formula>NOT(ISERROR(SEARCH("Alto",M45)))</formula>
    </cfRule>
    <cfRule type="containsText" dxfId="1629" priority="244" operator="containsText" text="Extremo">
      <formula>NOT(ISERROR(SEARCH("Extremo",M45)))</formula>
    </cfRule>
    <cfRule type="colorScale" priority="245">
      <colorScale>
        <cfvo type="min"/>
        <cfvo type="max"/>
        <color rgb="FFFF7128"/>
        <color rgb="FFFFEF9C"/>
      </colorScale>
    </cfRule>
  </conditionalFormatting>
  <conditionalFormatting sqref="N45">
    <cfRule type="containsText" dxfId="1628" priority="235" operator="containsText" text="3- Moderado">
      <formula>NOT(ISERROR(SEARCH("3- Moderado",N45)))</formula>
    </cfRule>
    <cfRule type="containsText" dxfId="1627" priority="236" operator="containsText" text="6- Moderado">
      <formula>NOT(ISERROR(SEARCH("6- Moderado",N45)))</formula>
    </cfRule>
    <cfRule type="containsText" dxfId="1626" priority="237" operator="containsText" text="4- Moderado">
      <formula>NOT(ISERROR(SEARCH("4- Moderado",N45)))</formula>
    </cfRule>
    <cfRule type="containsText" dxfId="1625" priority="238" operator="containsText" text="3- Bajo">
      <formula>NOT(ISERROR(SEARCH("3- Bajo",N45)))</formula>
    </cfRule>
    <cfRule type="containsText" dxfId="1624" priority="239" operator="containsText" text="4- Bajo">
      <formula>NOT(ISERROR(SEARCH("4- Bajo",N45)))</formula>
    </cfRule>
    <cfRule type="containsText" dxfId="1623" priority="240" operator="containsText" text="1- Bajo">
      <formula>NOT(ISERROR(SEARCH("1- Bajo",N45)))</formula>
    </cfRule>
  </conditionalFormatting>
  <conditionalFormatting sqref="H45:H49">
    <cfRule type="containsText" dxfId="1622" priority="222" operator="containsText" text="Muy Alta">
      <formula>NOT(ISERROR(SEARCH("Muy Alta",H45)))</formula>
    </cfRule>
    <cfRule type="containsText" dxfId="1621" priority="223" operator="containsText" text="Alta">
      <formula>NOT(ISERROR(SEARCH("Alta",H45)))</formula>
    </cfRule>
    <cfRule type="containsText" dxfId="1620" priority="224" operator="containsText" text="Muy Alta">
      <formula>NOT(ISERROR(SEARCH("Muy Alta",H45)))</formula>
    </cfRule>
    <cfRule type="containsText" dxfId="1619" priority="229" operator="containsText" text="Muy Baja">
      <formula>NOT(ISERROR(SEARCH("Muy Baja",H45)))</formula>
    </cfRule>
    <cfRule type="containsText" dxfId="1618" priority="230" operator="containsText" text="Baja">
      <formula>NOT(ISERROR(SEARCH("Baja",H45)))</formula>
    </cfRule>
    <cfRule type="containsText" dxfId="1617" priority="231" operator="containsText" text="Media">
      <formula>NOT(ISERROR(SEARCH("Media",H45)))</formula>
    </cfRule>
    <cfRule type="containsText" dxfId="1616" priority="232" operator="containsText" text="Alta">
      <formula>NOT(ISERROR(SEARCH("Alta",H45)))</formula>
    </cfRule>
    <cfRule type="containsText" dxfId="1615" priority="234" operator="containsText" text="Muy Alta">
      <formula>NOT(ISERROR(SEARCH("Muy Alta",H45)))</formula>
    </cfRule>
  </conditionalFormatting>
  <conditionalFormatting sqref="I45:I49">
    <cfRule type="containsText" dxfId="1614" priority="225" operator="containsText" text="Catastrófico">
      <formula>NOT(ISERROR(SEARCH("Catastrófico",I45)))</formula>
    </cfRule>
    <cfRule type="containsText" dxfId="1613" priority="226" operator="containsText" text="Mayor">
      <formula>NOT(ISERROR(SEARCH("Mayor",I45)))</formula>
    </cfRule>
    <cfRule type="containsText" dxfId="1612" priority="227" operator="containsText" text="Menor">
      <formula>NOT(ISERROR(SEARCH("Menor",I45)))</formula>
    </cfRule>
    <cfRule type="containsText" dxfId="1611" priority="228" operator="containsText" text="Leve">
      <formula>NOT(ISERROR(SEARCH("Leve",I45)))</formula>
    </cfRule>
    <cfRule type="containsText" dxfId="1610" priority="233" operator="containsText" text="Moderado">
      <formula>NOT(ISERROR(SEARCH("Moderado",I45)))</formula>
    </cfRule>
  </conditionalFormatting>
  <conditionalFormatting sqref="K45:K49">
    <cfRule type="containsText" dxfId="1609" priority="220" operator="containsText" text="Media">
      <formula>NOT(ISERROR(SEARCH("Media",K45)))</formula>
    </cfRule>
  </conditionalFormatting>
  <conditionalFormatting sqref="L45:L49">
    <cfRule type="containsText" dxfId="1608" priority="219" operator="containsText" text="Moderado">
      <formula>NOT(ISERROR(SEARCH("Moderado",L45)))</formula>
    </cfRule>
  </conditionalFormatting>
  <conditionalFormatting sqref="J45:J49">
    <cfRule type="containsText" dxfId="1607" priority="218" operator="containsText" text="Moderado">
      <formula>NOT(ISERROR(SEARCH("Moderado",J45)))</formula>
    </cfRule>
  </conditionalFormatting>
  <conditionalFormatting sqref="J45:J49">
    <cfRule type="containsText" dxfId="1606" priority="216" operator="containsText" text="Bajo">
      <formula>NOT(ISERROR(SEARCH("Bajo",J45)))</formula>
    </cfRule>
    <cfRule type="containsText" dxfId="1605" priority="217" operator="containsText" text="Extremo">
      <formula>NOT(ISERROR(SEARCH("Extremo",J45)))</formula>
    </cfRule>
  </conditionalFormatting>
  <conditionalFormatting sqref="K45:K49">
    <cfRule type="containsText" dxfId="1604" priority="214" operator="containsText" text="Baja">
      <formula>NOT(ISERROR(SEARCH("Baja",K45)))</formula>
    </cfRule>
    <cfRule type="containsText" dxfId="1603" priority="215" operator="containsText" text="Muy Baja">
      <formula>NOT(ISERROR(SEARCH("Muy Baja",K45)))</formula>
    </cfRule>
  </conditionalFormatting>
  <conditionalFormatting sqref="K45:K49">
    <cfRule type="containsText" dxfId="1602" priority="212" operator="containsText" text="Muy Alta">
      <formula>NOT(ISERROR(SEARCH("Muy Alta",K45)))</formula>
    </cfRule>
    <cfRule type="containsText" dxfId="1601" priority="213" operator="containsText" text="Alta">
      <formula>NOT(ISERROR(SEARCH("Alta",K45)))</formula>
    </cfRule>
  </conditionalFormatting>
  <conditionalFormatting sqref="L45:L49">
    <cfRule type="containsText" dxfId="1600" priority="208" operator="containsText" text="Catastrófico">
      <formula>NOT(ISERROR(SEARCH("Catastrófico",L45)))</formula>
    </cfRule>
    <cfRule type="containsText" dxfId="1599" priority="209" operator="containsText" text="Mayor">
      <formula>NOT(ISERROR(SEARCH("Mayor",L45)))</formula>
    </cfRule>
    <cfRule type="containsText" dxfId="1598" priority="210" operator="containsText" text="Menor">
      <formula>NOT(ISERROR(SEARCH("Menor",L45)))</formula>
    </cfRule>
    <cfRule type="containsText" dxfId="1597" priority="211" operator="containsText" text="Leve">
      <formula>NOT(ISERROR(SEARCH("Leve",L45)))</formula>
    </cfRule>
  </conditionalFormatting>
  <conditionalFormatting sqref="K50:L50">
    <cfRule type="containsText" dxfId="1596" priority="202" operator="containsText" text="3- Moderado">
      <formula>NOT(ISERROR(SEARCH("3- Moderado",K50)))</formula>
    </cfRule>
    <cfRule type="containsText" dxfId="1595" priority="203" operator="containsText" text="6- Moderado">
      <formula>NOT(ISERROR(SEARCH("6- Moderado",K50)))</formula>
    </cfRule>
    <cfRule type="containsText" dxfId="1594" priority="204" operator="containsText" text="4- Moderado">
      <formula>NOT(ISERROR(SEARCH("4- Moderado",K50)))</formula>
    </cfRule>
    <cfRule type="containsText" dxfId="1593" priority="205" operator="containsText" text="3- Bajo">
      <formula>NOT(ISERROR(SEARCH("3- Bajo",K50)))</formula>
    </cfRule>
    <cfRule type="containsText" dxfId="1592" priority="206" operator="containsText" text="4- Bajo">
      <formula>NOT(ISERROR(SEARCH("4- Bajo",K50)))</formula>
    </cfRule>
    <cfRule type="containsText" dxfId="1591" priority="207" operator="containsText" text="1- Bajo">
      <formula>NOT(ISERROR(SEARCH("1- Bajo",K50)))</formula>
    </cfRule>
  </conditionalFormatting>
  <conditionalFormatting sqref="H50:I50">
    <cfRule type="containsText" dxfId="1590" priority="196" operator="containsText" text="3- Moderado">
      <formula>NOT(ISERROR(SEARCH("3- Moderado",H50)))</formula>
    </cfRule>
    <cfRule type="containsText" dxfId="1589" priority="197" operator="containsText" text="6- Moderado">
      <formula>NOT(ISERROR(SEARCH("6- Moderado",H50)))</formula>
    </cfRule>
    <cfRule type="containsText" dxfId="1588" priority="198" operator="containsText" text="4- Moderado">
      <formula>NOT(ISERROR(SEARCH("4- Moderado",H50)))</formula>
    </cfRule>
    <cfRule type="containsText" dxfId="1587" priority="199" operator="containsText" text="3- Bajo">
      <formula>NOT(ISERROR(SEARCH("3- Bajo",H50)))</formula>
    </cfRule>
    <cfRule type="containsText" dxfId="1586" priority="200" operator="containsText" text="4- Bajo">
      <formula>NOT(ISERROR(SEARCH("4- Bajo",H50)))</formula>
    </cfRule>
    <cfRule type="containsText" dxfId="1585" priority="201" operator="containsText" text="1- Bajo">
      <formula>NOT(ISERROR(SEARCH("1- Bajo",H50)))</formula>
    </cfRule>
  </conditionalFormatting>
  <conditionalFormatting sqref="A50 C50:E50">
    <cfRule type="containsText" dxfId="1584" priority="190" operator="containsText" text="3- Moderado">
      <formula>NOT(ISERROR(SEARCH("3- Moderado",A50)))</formula>
    </cfRule>
    <cfRule type="containsText" dxfId="1583" priority="191" operator="containsText" text="6- Moderado">
      <formula>NOT(ISERROR(SEARCH("6- Moderado",A50)))</formula>
    </cfRule>
    <cfRule type="containsText" dxfId="1582" priority="192" operator="containsText" text="4- Moderado">
      <formula>NOT(ISERROR(SEARCH("4- Moderado",A50)))</formula>
    </cfRule>
    <cfRule type="containsText" dxfId="1581" priority="193" operator="containsText" text="3- Bajo">
      <formula>NOT(ISERROR(SEARCH("3- Bajo",A50)))</formula>
    </cfRule>
    <cfRule type="containsText" dxfId="1580" priority="194" operator="containsText" text="4- Bajo">
      <formula>NOT(ISERROR(SEARCH("4- Bajo",A50)))</formula>
    </cfRule>
    <cfRule type="containsText" dxfId="1579" priority="195" operator="containsText" text="1- Bajo">
      <formula>NOT(ISERROR(SEARCH("1- Bajo",A50)))</formula>
    </cfRule>
  </conditionalFormatting>
  <conditionalFormatting sqref="F50:G50">
    <cfRule type="containsText" dxfId="1578" priority="184" operator="containsText" text="3- Moderado">
      <formula>NOT(ISERROR(SEARCH("3- Moderado",F50)))</formula>
    </cfRule>
    <cfRule type="containsText" dxfId="1577" priority="185" operator="containsText" text="6- Moderado">
      <formula>NOT(ISERROR(SEARCH("6- Moderado",F50)))</formula>
    </cfRule>
    <cfRule type="containsText" dxfId="1576" priority="186" operator="containsText" text="4- Moderado">
      <formula>NOT(ISERROR(SEARCH("4- Moderado",F50)))</formula>
    </cfRule>
    <cfRule type="containsText" dxfId="1575" priority="187" operator="containsText" text="3- Bajo">
      <formula>NOT(ISERROR(SEARCH("3- Bajo",F50)))</formula>
    </cfRule>
    <cfRule type="containsText" dxfId="1574" priority="188" operator="containsText" text="4- Bajo">
      <formula>NOT(ISERROR(SEARCH("4- Bajo",F50)))</formula>
    </cfRule>
    <cfRule type="containsText" dxfId="1573" priority="189" operator="containsText" text="1- Bajo">
      <formula>NOT(ISERROR(SEARCH("1- Bajo",F50)))</formula>
    </cfRule>
  </conditionalFormatting>
  <conditionalFormatting sqref="J50:J54">
    <cfRule type="containsText" dxfId="1572" priority="179" operator="containsText" text="Bajo">
      <formula>NOT(ISERROR(SEARCH("Bajo",J50)))</formula>
    </cfRule>
    <cfRule type="containsText" dxfId="1571" priority="180" operator="containsText" text="Moderado">
      <formula>NOT(ISERROR(SEARCH("Moderado",J50)))</formula>
    </cfRule>
    <cfRule type="containsText" dxfId="1570" priority="181" operator="containsText" text="Alto">
      <formula>NOT(ISERROR(SEARCH("Alto",J50)))</formula>
    </cfRule>
    <cfRule type="containsText" dxfId="1569" priority="182" operator="containsText" text="Extremo">
      <formula>NOT(ISERROR(SEARCH("Extremo",J50)))</formula>
    </cfRule>
    <cfRule type="colorScale" priority="183">
      <colorScale>
        <cfvo type="min"/>
        <cfvo type="max"/>
        <color rgb="FFFF7128"/>
        <color rgb="FFFFEF9C"/>
      </colorScale>
    </cfRule>
  </conditionalFormatting>
  <conditionalFormatting sqref="M50:M54">
    <cfRule type="containsText" dxfId="1568" priority="154" operator="containsText" text="Moderado">
      <formula>NOT(ISERROR(SEARCH("Moderado",M50)))</formula>
    </cfRule>
    <cfRule type="containsText" dxfId="1567" priority="174" operator="containsText" text="Bajo">
      <formula>NOT(ISERROR(SEARCH("Bajo",M50)))</formula>
    </cfRule>
    <cfRule type="containsText" dxfId="1566" priority="175" operator="containsText" text="Moderado">
      <formula>NOT(ISERROR(SEARCH("Moderado",M50)))</formula>
    </cfRule>
    <cfRule type="containsText" dxfId="1565" priority="176" operator="containsText" text="Alto">
      <formula>NOT(ISERROR(SEARCH("Alto",M50)))</formula>
    </cfRule>
    <cfRule type="containsText" dxfId="1564" priority="177" operator="containsText" text="Extremo">
      <formula>NOT(ISERROR(SEARCH("Extremo",M50)))</formula>
    </cfRule>
    <cfRule type="colorScale" priority="178">
      <colorScale>
        <cfvo type="min"/>
        <cfvo type="max"/>
        <color rgb="FFFF7128"/>
        <color rgb="FFFFEF9C"/>
      </colorScale>
    </cfRule>
  </conditionalFormatting>
  <conditionalFormatting sqref="N50">
    <cfRule type="containsText" dxfId="1563" priority="168" operator="containsText" text="3- Moderado">
      <formula>NOT(ISERROR(SEARCH("3- Moderado",N50)))</formula>
    </cfRule>
    <cfRule type="containsText" dxfId="1562" priority="169" operator="containsText" text="6- Moderado">
      <formula>NOT(ISERROR(SEARCH("6- Moderado",N50)))</formula>
    </cfRule>
    <cfRule type="containsText" dxfId="1561" priority="170" operator="containsText" text="4- Moderado">
      <formula>NOT(ISERROR(SEARCH("4- Moderado",N50)))</formula>
    </cfRule>
    <cfRule type="containsText" dxfId="1560" priority="171" operator="containsText" text="3- Bajo">
      <formula>NOT(ISERROR(SEARCH("3- Bajo",N50)))</formula>
    </cfRule>
    <cfRule type="containsText" dxfId="1559" priority="172" operator="containsText" text="4- Bajo">
      <formula>NOT(ISERROR(SEARCH("4- Bajo",N50)))</formula>
    </cfRule>
    <cfRule type="containsText" dxfId="1558" priority="173" operator="containsText" text="1- Bajo">
      <formula>NOT(ISERROR(SEARCH("1- Bajo",N50)))</formula>
    </cfRule>
  </conditionalFormatting>
  <conditionalFormatting sqref="H50:H54">
    <cfRule type="containsText" dxfId="1557" priority="155" operator="containsText" text="Muy Alta">
      <formula>NOT(ISERROR(SEARCH("Muy Alta",H50)))</formula>
    </cfRule>
    <cfRule type="containsText" dxfId="1556" priority="156" operator="containsText" text="Alta">
      <formula>NOT(ISERROR(SEARCH("Alta",H50)))</formula>
    </cfRule>
    <cfRule type="containsText" dxfId="1555" priority="157" operator="containsText" text="Muy Alta">
      <formula>NOT(ISERROR(SEARCH("Muy Alta",H50)))</formula>
    </cfRule>
    <cfRule type="containsText" dxfId="1554" priority="162" operator="containsText" text="Muy Baja">
      <formula>NOT(ISERROR(SEARCH("Muy Baja",H50)))</formula>
    </cfRule>
    <cfRule type="containsText" dxfId="1553" priority="163" operator="containsText" text="Baja">
      <formula>NOT(ISERROR(SEARCH("Baja",H50)))</formula>
    </cfRule>
    <cfRule type="containsText" dxfId="1552" priority="164" operator="containsText" text="Media">
      <formula>NOT(ISERROR(SEARCH("Media",H50)))</formula>
    </cfRule>
    <cfRule type="containsText" dxfId="1551" priority="165" operator="containsText" text="Alta">
      <formula>NOT(ISERROR(SEARCH("Alta",H50)))</formula>
    </cfRule>
    <cfRule type="containsText" dxfId="1550" priority="167" operator="containsText" text="Muy Alta">
      <formula>NOT(ISERROR(SEARCH("Muy Alta",H50)))</formula>
    </cfRule>
  </conditionalFormatting>
  <conditionalFormatting sqref="I50:I54">
    <cfRule type="containsText" dxfId="1549" priority="158" operator="containsText" text="Catastrófico">
      <formula>NOT(ISERROR(SEARCH("Catastrófico",I50)))</formula>
    </cfRule>
    <cfRule type="containsText" dxfId="1548" priority="159" operator="containsText" text="Mayor">
      <formula>NOT(ISERROR(SEARCH("Mayor",I50)))</formula>
    </cfRule>
    <cfRule type="containsText" dxfId="1547" priority="160" operator="containsText" text="Menor">
      <formula>NOT(ISERROR(SEARCH("Menor",I50)))</formula>
    </cfRule>
    <cfRule type="containsText" dxfId="1546" priority="161" operator="containsText" text="Leve">
      <formula>NOT(ISERROR(SEARCH("Leve",I50)))</formula>
    </cfRule>
    <cfRule type="containsText" dxfId="1545" priority="166" operator="containsText" text="Moderado">
      <formula>NOT(ISERROR(SEARCH("Moderado",I50)))</formula>
    </cfRule>
  </conditionalFormatting>
  <conditionalFormatting sqref="K50:K54">
    <cfRule type="containsText" dxfId="1544" priority="153" operator="containsText" text="Media">
      <formula>NOT(ISERROR(SEARCH("Media",K50)))</formula>
    </cfRule>
  </conditionalFormatting>
  <conditionalFormatting sqref="L50:L54">
    <cfRule type="containsText" dxfId="1543" priority="152" operator="containsText" text="Moderado">
      <formula>NOT(ISERROR(SEARCH("Moderado",L50)))</formula>
    </cfRule>
  </conditionalFormatting>
  <conditionalFormatting sqref="J50:J54">
    <cfRule type="containsText" dxfId="1542" priority="151" operator="containsText" text="Moderado">
      <formula>NOT(ISERROR(SEARCH("Moderado",J50)))</formula>
    </cfRule>
  </conditionalFormatting>
  <conditionalFormatting sqref="J50:J54">
    <cfRule type="containsText" dxfId="1541" priority="149" operator="containsText" text="Bajo">
      <formula>NOT(ISERROR(SEARCH("Bajo",J50)))</formula>
    </cfRule>
    <cfRule type="containsText" dxfId="1540" priority="150" operator="containsText" text="Extremo">
      <formula>NOT(ISERROR(SEARCH("Extremo",J50)))</formula>
    </cfRule>
  </conditionalFormatting>
  <conditionalFormatting sqref="K50:K54">
    <cfRule type="containsText" dxfId="1539" priority="147" operator="containsText" text="Baja">
      <formula>NOT(ISERROR(SEARCH("Baja",K50)))</formula>
    </cfRule>
    <cfRule type="containsText" dxfId="1538" priority="148" operator="containsText" text="Muy Baja">
      <formula>NOT(ISERROR(SEARCH("Muy Baja",K50)))</formula>
    </cfRule>
  </conditionalFormatting>
  <conditionalFormatting sqref="K50:K54">
    <cfRule type="containsText" dxfId="1537" priority="145" operator="containsText" text="Muy Alta">
      <formula>NOT(ISERROR(SEARCH("Muy Alta",K50)))</formula>
    </cfRule>
    <cfRule type="containsText" dxfId="1536" priority="146" operator="containsText" text="Alta">
      <formula>NOT(ISERROR(SEARCH("Alta",K50)))</formula>
    </cfRule>
  </conditionalFormatting>
  <conditionalFormatting sqref="L50:L54">
    <cfRule type="containsText" dxfId="1535" priority="141" operator="containsText" text="Catastrófico">
      <formula>NOT(ISERROR(SEARCH("Catastrófico",L50)))</formula>
    </cfRule>
    <cfRule type="containsText" dxfId="1534" priority="142" operator="containsText" text="Mayor">
      <formula>NOT(ISERROR(SEARCH("Mayor",L50)))</formula>
    </cfRule>
    <cfRule type="containsText" dxfId="1533" priority="143" operator="containsText" text="Menor">
      <formula>NOT(ISERROR(SEARCH("Menor",L50)))</formula>
    </cfRule>
    <cfRule type="containsText" dxfId="1532" priority="144" operator="containsText" text="Leve">
      <formula>NOT(ISERROR(SEARCH("Leve",L50)))</formula>
    </cfRule>
  </conditionalFormatting>
  <conditionalFormatting sqref="K55:L55">
    <cfRule type="containsText" dxfId="1531" priority="135" operator="containsText" text="3- Moderado">
      <formula>NOT(ISERROR(SEARCH("3- Moderado",K55)))</formula>
    </cfRule>
    <cfRule type="containsText" dxfId="1530" priority="136" operator="containsText" text="6- Moderado">
      <formula>NOT(ISERROR(SEARCH("6- Moderado",K55)))</formula>
    </cfRule>
    <cfRule type="containsText" dxfId="1529" priority="137" operator="containsText" text="4- Moderado">
      <formula>NOT(ISERROR(SEARCH("4- Moderado",K55)))</formula>
    </cfRule>
    <cfRule type="containsText" dxfId="1528" priority="138" operator="containsText" text="3- Bajo">
      <formula>NOT(ISERROR(SEARCH("3- Bajo",K55)))</formula>
    </cfRule>
    <cfRule type="containsText" dxfId="1527" priority="139" operator="containsText" text="4- Bajo">
      <formula>NOT(ISERROR(SEARCH("4- Bajo",K55)))</formula>
    </cfRule>
    <cfRule type="containsText" dxfId="1526" priority="140" operator="containsText" text="1- Bajo">
      <formula>NOT(ISERROR(SEARCH("1- Bajo",K55)))</formula>
    </cfRule>
  </conditionalFormatting>
  <conditionalFormatting sqref="H55:I55">
    <cfRule type="containsText" dxfId="1525" priority="129" operator="containsText" text="3- Moderado">
      <formula>NOT(ISERROR(SEARCH("3- Moderado",H55)))</formula>
    </cfRule>
    <cfRule type="containsText" dxfId="1524" priority="130" operator="containsText" text="6- Moderado">
      <formula>NOT(ISERROR(SEARCH("6- Moderado",H55)))</formula>
    </cfRule>
    <cfRule type="containsText" dxfId="1523" priority="131" operator="containsText" text="4- Moderado">
      <formula>NOT(ISERROR(SEARCH("4- Moderado",H55)))</formula>
    </cfRule>
    <cfRule type="containsText" dxfId="1522" priority="132" operator="containsText" text="3- Bajo">
      <formula>NOT(ISERROR(SEARCH("3- Bajo",H55)))</formula>
    </cfRule>
    <cfRule type="containsText" dxfId="1521" priority="133" operator="containsText" text="4- Bajo">
      <formula>NOT(ISERROR(SEARCH("4- Bajo",H55)))</formula>
    </cfRule>
    <cfRule type="containsText" dxfId="1520" priority="134" operator="containsText" text="1- Bajo">
      <formula>NOT(ISERROR(SEARCH("1- Bajo",H55)))</formula>
    </cfRule>
  </conditionalFormatting>
  <conditionalFormatting sqref="A55 C55:E55">
    <cfRule type="containsText" dxfId="1519" priority="123" operator="containsText" text="3- Moderado">
      <formula>NOT(ISERROR(SEARCH("3- Moderado",A55)))</formula>
    </cfRule>
    <cfRule type="containsText" dxfId="1518" priority="124" operator="containsText" text="6- Moderado">
      <formula>NOT(ISERROR(SEARCH("6- Moderado",A55)))</formula>
    </cfRule>
    <cfRule type="containsText" dxfId="1517" priority="125" operator="containsText" text="4- Moderado">
      <formula>NOT(ISERROR(SEARCH("4- Moderado",A55)))</formula>
    </cfRule>
    <cfRule type="containsText" dxfId="1516" priority="126" operator="containsText" text="3- Bajo">
      <formula>NOT(ISERROR(SEARCH("3- Bajo",A55)))</formula>
    </cfRule>
    <cfRule type="containsText" dxfId="1515" priority="127" operator="containsText" text="4- Bajo">
      <formula>NOT(ISERROR(SEARCH("4- Bajo",A55)))</formula>
    </cfRule>
    <cfRule type="containsText" dxfId="1514" priority="128" operator="containsText" text="1- Bajo">
      <formula>NOT(ISERROR(SEARCH("1- Bajo",A55)))</formula>
    </cfRule>
  </conditionalFormatting>
  <conditionalFormatting sqref="F55:G55">
    <cfRule type="containsText" dxfId="1513" priority="117" operator="containsText" text="3- Moderado">
      <formula>NOT(ISERROR(SEARCH("3- Moderado",F55)))</formula>
    </cfRule>
    <cfRule type="containsText" dxfId="1512" priority="118" operator="containsText" text="6- Moderado">
      <formula>NOT(ISERROR(SEARCH("6- Moderado",F55)))</formula>
    </cfRule>
    <cfRule type="containsText" dxfId="1511" priority="119" operator="containsText" text="4- Moderado">
      <formula>NOT(ISERROR(SEARCH("4- Moderado",F55)))</formula>
    </cfRule>
    <cfRule type="containsText" dxfId="1510" priority="120" operator="containsText" text="3- Bajo">
      <formula>NOT(ISERROR(SEARCH("3- Bajo",F55)))</formula>
    </cfRule>
    <cfRule type="containsText" dxfId="1509" priority="121" operator="containsText" text="4- Bajo">
      <formula>NOT(ISERROR(SEARCH("4- Bajo",F55)))</formula>
    </cfRule>
    <cfRule type="containsText" dxfId="1508" priority="122" operator="containsText" text="1- Bajo">
      <formula>NOT(ISERROR(SEARCH("1- Bajo",F55)))</formula>
    </cfRule>
  </conditionalFormatting>
  <conditionalFormatting sqref="J55:J59">
    <cfRule type="containsText" dxfId="1507" priority="112" operator="containsText" text="Bajo">
      <formula>NOT(ISERROR(SEARCH("Bajo",J55)))</formula>
    </cfRule>
    <cfRule type="containsText" dxfId="1506" priority="113" operator="containsText" text="Moderado">
      <formula>NOT(ISERROR(SEARCH("Moderado",J55)))</formula>
    </cfRule>
    <cfRule type="containsText" dxfId="1505" priority="114" operator="containsText" text="Alto">
      <formula>NOT(ISERROR(SEARCH("Alto",J55)))</formula>
    </cfRule>
    <cfRule type="containsText" dxfId="1504" priority="115" operator="containsText" text="Extremo">
      <formula>NOT(ISERROR(SEARCH("Extremo",J55)))</formula>
    </cfRule>
    <cfRule type="colorScale" priority="116">
      <colorScale>
        <cfvo type="min"/>
        <cfvo type="max"/>
        <color rgb="FFFF7128"/>
        <color rgb="FFFFEF9C"/>
      </colorScale>
    </cfRule>
  </conditionalFormatting>
  <conditionalFormatting sqref="M55:M59">
    <cfRule type="containsText" dxfId="1503" priority="87" operator="containsText" text="Moderado">
      <formula>NOT(ISERROR(SEARCH("Moderado",M55)))</formula>
    </cfRule>
    <cfRule type="containsText" dxfId="1502" priority="107" operator="containsText" text="Bajo">
      <formula>NOT(ISERROR(SEARCH("Bajo",M55)))</formula>
    </cfRule>
    <cfRule type="containsText" dxfId="1501" priority="108" operator="containsText" text="Moderado">
      <formula>NOT(ISERROR(SEARCH("Moderado",M55)))</formula>
    </cfRule>
    <cfRule type="containsText" dxfId="1500" priority="109" operator="containsText" text="Alto">
      <formula>NOT(ISERROR(SEARCH("Alto",M55)))</formula>
    </cfRule>
    <cfRule type="containsText" dxfId="1499" priority="110" operator="containsText" text="Extremo">
      <formula>NOT(ISERROR(SEARCH("Extremo",M55)))</formula>
    </cfRule>
    <cfRule type="colorScale" priority="111">
      <colorScale>
        <cfvo type="min"/>
        <cfvo type="max"/>
        <color rgb="FFFF7128"/>
        <color rgb="FFFFEF9C"/>
      </colorScale>
    </cfRule>
  </conditionalFormatting>
  <conditionalFormatting sqref="N55">
    <cfRule type="containsText" dxfId="1498" priority="101" operator="containsText" text="3- Moderado">
      <formula>NOT(ISERROR(SEARCH("3- Moderado",N55)))</formula>
    </cfRule>
    <cfRule type="containsText" dxfId="1497" priority="102" operator="containsText" text="6- Moderado">
      <formula>NOT(ISERROR(SEARCH("6- Moderado",N55)))</formula>
    </cfRule>
    <cfRule type="containsText" dxfId="1496" priority="103" operator="containsText" text="4- Moderado">
      <formula>NOT(ISERROR(SEARCH("4- Moderado",N55)))</formula>
    </cfRule>
    <cfRule type="containsText" dxfId="1495" priority="104" operator="containsText" text="3- Bajo">
      <formula>NOT(ISERROR(SEARCH("3- Bajo",N55)))</formula>
    </cfRule>
    <cfRule type="containsText" dxfId="1494" priority="105" operator="containsText" text="4- Bajo">
      <formula>NOT(ISERROR(SEARCH("4- Bajo",N55)))</formula>
    </cfRule>
    <cfRule type="containsText" dxfId="1493" priority="106" operator="containsText" text="1- Bajo">
      <formula>NOT(ISERROR(SEARCH("1- Bajo",N55)))</formula>
    </cfRule>
  </conditionalFormatting>
  <conditionalFormatting sqref="H55:H59">
    <cfRule type="containsText" dxfId="1492" priority="88" operator="containsText" text="Muy Alta">
      <formula>NOT(ISERROR(SEARCH("Muy Alta",H55)))</formula>
    </cfRule>
    <cfRule type="containsText" dxfId="1491" priority="89" operator="containsText" text="Alta">
      <formula>NOT(ISERROR(SEARCH("Alta",H55)))</formula>
    </cfRule>
    <cfRule type="containsText" dxfId="1490" priority="90" operator="containsText" text="Muy Alta">
      <formula>NOT(ISERROR(SEARCH("Muy Alta",H55)))</formula>
    </cfRule>
    <cfRule type="containsText" dxfId="1489" priority="95" operator="containsText" text="Muy Baja">
      <formula>NOT(ISERROR(SEARCH("Muy Baja",H55)))</formula>
    </cfRule>
    <cfRule type="containsText" dxfId="1488" priority="96" operator="containsText" text="Baja">
      <formula>NOT(ISERROR(SEARCH("Baja",H55)))</formula>
    </cfRule>
    <cfRule type="containsText" dxfId="1487" priority="97" operator="containsText" text="Media">
      <formula>NOT(ISERROR(SEARCH("Media",H55)))</formula>
    </cfRule>
    <cfRule type="containsText" dxfId="1486" priority="98" operator="containsText" text="Alta">
      <formula>NOT(ISERROR(SEARCH("Alta",H55)))</formula>
    </cfRule>
    <cfRule type="containsText" dxfId="1485" priority="100" operator="containsText" text="Muy Alta">
      <formula>NOT(ISERROR(SEARCH("Muy Alta",H55)))</formula>
    </cfRule>
  </conditionalFormatting>
  <conditionalFormatting sqref="I55:I59">
    <cfRule type="containsText" dxfId="1484" priority="91" operator="containsText" text="Catastrófico">
      <formula>NOT(ISERROR(SEARCH("Catastrófico",I55)))</formula>
    </cfRule>
    <cfRule type="containsText" dxfId="1483" priority="92" operator="containsText" text="Mayor">
      <formula>NOT(ISERROR(SEARCH("Mayor",I55)))</formula>
    </cfRule>
    <cfRule type="containsText" dxfId="1482" priority="93" operator="containsText" text="Menor">
      <formula>NOT(ISERROR(SEARCH("Menor",I55)))</formula>
    </cfRule>
    <cfRule type="containsText" dxfId="1481" priority="94" operator="containsText" text="Leve">
      <formula>NOT(ISERROR(SEARCH("Leve",I55)))</formula>
    </cfRule>
    <cfRule type="containsText" dxfId="1480" priority="99" operator="containsText" text="Moderado">
      <formula>NOT(ISERROR(SEARCH("Moderado",I55)))</formula>
    </cfRule>
  </conditionalFormatting>
  <conditionalFormatting sqref="K55:K59">
    <cfRule type="containsText" dxfId="1479" priority="86" operator="containsText" text="Media">
      <formula>NOT(ISERROR(SEARCH("Media",K55)))</formula>
    </cfRule>
  </conditionalFormatting>
  <conditionalFormatting sqref="L55:L59">
    <cfRule type="containsText" dxfId="1478" priority="85" operator="containsText" text="Moderado">
      <formula>NOT(ISERROR(SEARCH("Moderado",L55)))</formula>
    </cfRule>
  </conditionalFormatting>
  <conditionalFormatting sqref="J55:J59">
    <cfRule type="containsText" dxfId="1477" priority="84" operator="containsText" text="Moderado">
      <formula>NOT(ISERROR(SEARCH("Moderado",J55)))</formula>
    </cfRule>
  </conditionalFormatting>
  <conditionalFormatting sqref="J55:J59">
    <cfRule type="containsText" dxfId="1476" priority="82" operator="containsText" text="Bajo">
      <formula>NOT(ISERROR(SEARCH("Bajo",J55)))</formula>
    </cfRule>
    <cfRule type="containsText" dxfId="1475" priority="83" operator="containsText" text="Extremo">
      <formula>NOT(ISERROR(SEARCH("Extremo",J55)))</formula>
    </cfRule>
  </conditionalFormatting>
  <conditionalFormatting sqref="K55:K59">
    <cfRule type="containsText" dxfId="1474" priority="80" operator="containsText" text="Baja">
      <formula>NOT(ISERROR(SEARCH("Baja",K55)))</formula>
    </cfRule>
    <cfRule type="containsText" dxfId="1473" priority="81" operator="containsText" text="Muy Baja">
      <formula>NOT(ISERROR(SEARCH("Muy Baja",K55)))</formula>
    </cfRule>
  </conditionalFormatting>
  <conditionalFormatting sqref="K55:K59">
    <cfRule type="containsText" dxfId="1472" priority="78" operator="containsText" text="Muy Alta">
      <formula>NOT(ISERROR(SEARCH("Muy Alta",K55)))</formula>
    </cfRule>
    <cfRule type="containsText" dxfId="1471" priority="79" operator="containsText" text="Alta">
      <formula>NOT(ISERROR(SEARCH("Alta",K55)))</formula>
    </cfRule>
  </conditionalFormatting>
  <conditionalFormatting sqref="L55:L59">
    <cfRule type="containsText" dxfId="1470" priority="74" operator="containsText" text="Catastrófico">
      <formula>NOT(ISERROR(SEARCH("Catastrófico",L55)))</formula>
    </cfRule>
    <cfRule type="containsText" dxfId="1469" priority="75" operator="containsText" text="Mayor">
      <formula>NOT(ISERROR(SEARCH("Mayor",L55)))</formula>
    </cfRule>
    <cfRule type="containsText" dxfId="1468" priority="76" operator="containsText" text="Menor">
      <formula>NOT(ISERROR(SEARCH("Menor",L55)))</formula>
    </cfRule>
    <cfRule type="containsText" dxfId="1467" priority="77" operator="containsText" text="Leve">
      <formula>NOT(ISERROR(SEARCH("Leve",L55)))</formula>
    </cfRule>
  </conditionalFormatting>
  <conditionalFormatting sqref="K25:L25">
    <cfRule type="containsText" dxfId="1466" priority="68" operator="containsText" text="3- Moderado">
      <formula>NOT(ISERROR(SEARCH("3- Moderado",K25)))</formula>
    </cfRule>
    <cfRule type="containsText" dxfId="1465" priority="69" operator="containsText" text="6- Moderado">
      <formula>NOT(ISERROR(SEARCH("6- Moderado",K25)))</formula>
    </cfRule>
    <cfRule type="containsText" dxfId="1464" priority="70" operator="containsText" text="4- Moderado">
      <formula>NOT(ISERROR(SEARCH("4- Moderado",K25)))</formula>
    </cfRule>
    <cfRule type="containsText" dxfId="1463" priority="71" operator="containsText" text="3- Bajo">
      <formula>NOT(ISERROR(SEARCH("3- Bajo",K25)))</formula>
    </cfRule>
    <cfRule type="containsText" dxfId="1462" priority="72" operator="containsText" text="4- Bajo">
      <formula>NOT(ISERROR(SEARCH("4- Bajo",K25)))</formula>
    </cfRule>
    <cfRule type="containsText" dxfId="1461" priority="73" operator="containsText" text="1- Bajo">
      <formula>NOT(ISERROR(SEARCH("1- Bajo",K25)))</formula>
    </cfRule>
  </conditionalFormatting>
  <conditionalFormatting sqref="H25:I25">
    <cfRule type="containsText" dxfId="1460" priority="62" operator="containsText" text="3- Moderado">
      <formula>NOT(ISERROR(SEARCH("3- Moderado",H25)))</formula>
    </cfRule>
    <cfRule type="containsText" dxfId="1459" priority="63" operator="containsText" text="6- Moderado">
      <formula>NOT(ISERROR(SEARCH("6- Moderado",H25)))</formula>
    </cfRule>
    <cfRule type="containsText" dxfId="1458" priority="64" operator="containsText" text="4- Moderado">
      <formula>NOT(ISERROR(SEARCH("4- Moderado",H25)))</formula>
    </cfRule>
    <cfRule type="containsText" dxfId="1457" priority="65" operator="containsText" text="3- Bajo">
      <formula>NOT(ISERROR(SEARCH("3- Bajo",H25)))</formula>
    </cfRule>
    <cfRule type="containsText" dxfId="1456" priority="66" operator="containsText" text="4- Bajo">
      <formula>NOT(ISERROR(SEARCH("4- Bajo",H25)))</formula>
    </cfRule>
    <cfRule type="containsText" dxfId="1455" priority="67" operator="containsText" text="1- Bajo">
      <formula>NOT(ISERROR(SEARCH("1- Bajo",H25)))</formula>
    </cfRule>
  </conditionalFormatting>
  <conditionalFormatting sqref="A25 C25:E25">
    <cfRule type="containsText" dxfId="1454" priority="56" operator="containsText" text="3- Moderado">
      <formula>NOT(ISERROR(SEARCH("3- Moderado",A25)))</formula>
    </cfRule>
    <cfRule type="containsText" dxfId="1453" priority="57" operator="containsText" text="6- Moderado">
      <formula>NOT(ISERROR(SEARCH("6- Moderado",A25)))</formula>
    </cfRule>
    <cfRule type="containsText" dxfId="1452" priority="58" operator="containsText" text="4- Moderado">
      <formula>NOT(ISERROR(SEARCH("4- Moderado",A25)))</formula>
    </cfRule>
    <cfRule type="containsText" dxfId="1451" priority="59" operator="containsText" text="3- Bajo">
      <formula>NOT(ISERROR(SEARCH("3- Bajo",A25)))</formula>
    </cfRule>
    <cfRule type="containsText" dxfId="1450" priority="60" operator="containsText" text="4- Bajo">
      <formula>NOT(ISERROR(SEARCH("4- Bajo",A25)))</formula>
    </cfRule>
    <cfRule type="containsText" dxfId="1449" priority="61" operator="containsText" text="1- Bajo">
      <formula>NOT(ISERROR(SEARCH("1- Bajo",A25)))</formula>
    </cfRule>
  </conditionalFormatting>
  <conditionalFormatting sqref="F25:G25">
    <cfRule type="containsText" dxfId="1448" priority="50" operator="containsText" text="3- Moderado">
      <formula>NOT(ISERROR(SEARCH("3- Moderado",F25)))</formula>
    </cfRule>
    <cfRule type="containsText" dxfId="1447" priority="51" operator="containsText" text="6- Moderado">
      <formula>NOT(ISERROR(SEARCH("6- Moderado",F25)))</formula>
    </cfRule>
    <cfRule type="containsText" dxfId="1446" priority="52" operator="containsText" text="4- Moderado">
      <formula>NOT(ISERROR(SEARCH("4- Moderado",F25)))</formula>
    </cfRule>
    <cfRule type="containsText" dxfId="1445" priority="53" operator="containsText" text="3- Bajo">
      <formula>NOT(ISERROR(SEARCH("3- Bajo",F25)))</formula>
    </cfRule>
    <cfRule type="containsText" dxfId="1444" priority="54" operator="containsText" text="4- Bajo">
      <formula>NOT(ISERROR(SEARCH("4- Bajo",F25)))</formula>
    </cfRule>
    <cfRule type="containsText" dxfId="1443" priority="55" operator="containsText" text="1- Bajo">
      <formula>NOT(ISERROR(SEARCH("1- Bajo",F25)))</formula>
    </cfRule>
  </conditionalFormatting>
  <conditionalFormatting sqref="J25:J29">
    <cfRule type="containsText" dxfId="1442" priority="45" operator="containsText" text="Bajo">
      <formula>NOT(ISERROR(SEARCH("Bajo",J25)))</formula>
    </cfRule>
    <cfRule type="containsText" dxfId="1441" priority="46" operator="containsText" text="Moderado">
      <formula>NOT(ISERROR(SEARCH("Moderado",J25)))</formula>
    </cfRule>
    <cfRule type="containsText" dxfId="1440" priority="47" operator="containsText" text="Alto">
      <formula>NOT(ISERROR(SEARCH("Alto",J25)))</formula>
    </cfRule>
    <cfRule type="containsText" dxfId="1439" priority="48" operator="containsText" text="Extremo">
      <formula>NOT(ISERROR(SEARCH("Extremo",J25)))</formula>
    </cfRule>
    <cfRule type="colorScale" priority="49">
      <colorScale>
        <cfvo type="min"/>
        <cfvo type="max"/>
        <color rgb="FFFF7128"/>
        <color rgb="FFFFEF9C"/>
      </colorScale>
    </cfRule>
  </conditionalFormatting>
  <conditionalFormatting sqref="M25:M29">
    <cfRule type="containsText" dxfId="1438" priority="20" operator="containsText" text="Moderado">
      <formula>NOT(ISERROR(SEARCH("Moderado",M25)))</formula>
    </cfRule>
    <cfRule type="containsText" dxfId="1437" priority="40" operator="containsText" text="Bajo">
      <formula>NOT(ISERROR(SEARCH("Bajo",M25)))</formula>
    </cfRule>
    <cfRule type="containsText" dxfId="1436" priority="41" operator="containsText" text="Moderado">
      <formula>NOT(ISERROR(SEARCH("Moderado",M25)))</formula>
    </cfRule>
    <cfRule type="containsText" dxfId="1435" priority="42" operator="containsText" text="Alto">
      <formula>NOT(ISERROR(SEARCH("Alto",M25)))</formula>
    </cfRule>
    <cfRule type="containsText" dxfId="1434" priority="43" operator="containsText" text="Extremo">
      <formula>NOT(ISERROR(SEARCH("Extremo",M25)))</formula>
    </cfRule>
    <cfRule type="colorScale" priority="44">
      <colorScale>
        <cfvo type="min"/>
        <cfvo type="max"/>
        <color rgb="FFFF7128"/>
        <color rgb="FFFFEF9C"/>
      </colorScale>
    </cfRule>
  </conditionalFormatting>
  <conditionalFormatting sqref="N25">
    <cfRule type="containsText" dxfId="1433" priority="34" operator="containsText" text="3- Moderado">
      <formula>NOT(ISERROR(SEARCH("3- Moderado",N25)))</formula>
    </cfRule>
    <cfRule type="containsText" dxfId="1432" priority="35" operator="containsText" text="6- Moderado">
      <formula>NOT(ISERROR(SEARCH("6- Moderado",N25)))</formula>
    </cfRule>
    <cfRule type="containsText" dxfId="1431" priority="36" operator="containsText" text="4- Moderado">
      <formula>NOT(ISERROR(SEARCH("4- Moderado",N25)))</formula>
    </cfRule>
    <cfRule type="containsText" dxfId="1430" priority="37" operator="containsText" text="3- Bajo">
      <formula>NOT(ISERROR(SEARCH("3- Bajo",N25)))</formula>
    </cfRule>
    <cfRule type="containsText" dxfId="1429" priority="38" operator="containsText" text="4- Bajo">
      <formula>NOT(ISERROR(SEARCH("4- Bajo",N25)))</formula>
    </cfRule>
    <cfRule type="containsText" dxfId="1428" priority="39" operator="containsText" text="1- Bajo">
      <formula>NOT(ISERROR(SEARCH("1- Bajo",N25)))</formula>
    </cfRule>
  </conditionalFormatting>
  <conditionalFormatting sqref="H25:H29">
    <cfRule type="containsText" dxfId="1427" priority="21" operator="containsText" text="Muy Alta">
      <formula>NOT(ISERROR(SEARCH("Muy Alta",H25)))</formula>
    </cfRule>
    <cfRule type="containsText" dxfId="1426" priority="22" operator="containsText" text="Alta">
      <formula>NOT(ISERROR(SEARCH("Alta",H25)))</formula>
    </cfRule>
    <cfRule type="containsText" dxfId="1425" priority="23" operator="containsText" text="Muy Alta">
      <formula>NOT(ISERROR(SEARCH("Muy Alta",H25)))</formula>
    </cfRule>
    <cfRule type="containsText" dxfId="1424" priority="28" operator="containsText" text="Muy Baja">
      <formula>NOT(ISERROR(SEARCH("Muy Baja",H25)))</formula>
    </cfRule>
    <cfRule type="containsText" dxfId="1423" priority="29" operator="containsText" text="Baja">
      <formula>NOT(ISERROR(SEARCH("Baja",H25)))</formula>
    </cfRule>
    <cfRule type="containsText" dxfId="1422" priority="30" operator="containsText" text="Media">
      <formula>NOT(ISERROR(SEARCH("Media",H25)))</formula>
    </cfRule>
    <cfRule type="containsText" dxfId="1421" priority="31" operator="containsText" text="Alta">
      <formula>NOT(ISERROR(SEARCH("Alta",H25)))</formula>
    </cfRule>
    <cfRule type="containsText" dxfId="1420" priority="33" operator="containsText" text="Muy Alta">
      <formula>NOT(ISERROR(SEARCH("Muy Alta",H25)))</formula>
    </cfRule>
  </conditionalFormatting>
  <conditionalFormatting sqref="I25:I29">
    <cfRule type="containsText" dxfId="1419" priority="24" operator="containsText" text="Catastrófico">
      <formula>NOT(ISERROR(SEARCH("Catastrófico",I25)))</formula>
    </cfRule>
    <cfRule type="containsText" dxfId="1418" priority="25" operator="containsText" text="Mayor">
      <formula>NOT(ISERROR(SEARCH("Mayor",I25)))</formula>
    </cfRule>
    <cfRule type="containsText" dxfId="1417" priority="26" operator="containsText" text="Menor">
      <formula>NOT(ISERROR(SEARCH("Menor",I25)))</formula>
    </cfRule>
    <cfRule type="containsText" dxfId="1416" priority="27" operator="containsText" text="Leve">
      <formula>NOT(ISERROR(SEARCH("Leve",I25)))</formula>
    </cfRule>
    <cfRule type="containsText" dxfId="1415" priority="32" operator="containsText" text="Moderado">
      <formula>NOT(ISERROR(SEARCH("Moderado",I25)))</formula>
    </cfRule>
  </conditionalFormatting>
  <conditionalFormatting sqref="K25:K29">
    <cfRule type="containsText" dxfId="1414" priority="19" operator="containsText" text="Media">
      <formula>NOT(ISERROR(SEARCH("Media",K25)))</formula>
    </cfRule>
  </conditionalFormatting>
  <conditionalFormatting sqref="L25:L29">
    <cfRule type="containsText" dxfId="1413" priority="18" operator="containsText" text="Moderado">
      <formula>NOT(ISERROR(SEARCH("Moderado",L25)))</formula>
    </cfRule>
  </conditionalFormatting>
  <conditionalFormatting sqref="J25:J29">
    <cfRule type="containsText" dxfId="1412" priority="17" operator="containsText" text="Moderado">
      <formula>NOT(ISERROR(SEARCH("Moderado",J25)))</formula>
    </cfRule>
  </conditionalFormatting>
  <conditionalFormatting sqref="J25:J29">
    <cfRule type="containsText" dxfId="1411" priority="15" operator="containsText" text="Bajo">
      <formula>NOT(ISERROR(SEARCH("Bajo",J25)))</formula>
    </cfRule>
    <cfRule type="containsText" dxfId="1410" priority="16" operator="containsText" text="Extremo">
      <formula>NOT(ISERROR(SEARCH("Extremo",J25)))</formula>
    </cfRule>
  </conditionalFormatting>
  <conditionalFormatting sqref="K25:K29">
    <cfRule type="containsText" dxfId="1409" priority="13" operator="containsText" text="Baja">
      <formula>NOT(ISERROR(SEARCH("Baja",K25)))</formula>
    </cfRule>
    <cfRule type="containsText" dxfId="1408" priority="14" operator="containsText" text="Muy Baja">
      <formula>NOT(ISERROR(SEARCH("Muy Baja",K25)))</formula>
    </cfRule>
  </conditionalFormatting>
  <conditionalFormatting sqref="K25:K29">
    <cfRule type="containsText" dxfId="1407" priority="11" operator="containsText" text="Muy Alta">
      <formula>NOT(ISERROR(SEARCH("Muy Alta",K25)))</formula>
    </cfRule>
    <cfRule type="containsText" dxfId="1406" priority="12" operator="containsText" text="Alta">
      <formula>NOT(ISERROR(SEARCH("Alta",K25)))</formula>
    </cfRule>
  </conditionalFormatting>
  <conditionalFormatting sqref="L25:L29">
    <cfRule type="containsText" dxfId="1405" priority="7" operator="containsText" text="Catastrófico">
      <formula>NOT(ISERROR(SEARCH("Catastrófico",L25)))</formula>
    </cfRule>
    <cfRule type="containsText" dxfId="1404" priority="8" operator="containsText" text="Mayor">
      <formula>NOT(ISERROR(SEARCH("Mayor",L25)))</formula>
    </cfRule>
    <cfRule type="containsText" dxfId="1403" priority="9" operator="containsText" text="Menor">
      <formula>NOT(ISERROR(SEARCH("Menor",L25)))</formula>
    </cfRule>
    <cfRule type="containsText" dxfId="1402" priority="10" operator="containsText" text="Leve">
      <formula>NOT(ISERROR(SEARCH("Leve",L25)))</formula>
    </cfRule>
  </conditionalFormatting>
  <conditionalFormatting sqref="B10 B15 B20 B25 B30 B35 B40 B45 B50 B55">
    <cfRule type="containsText" dxfId="1401" priority="1" operator="containsText" text="3- Moderado">
      <formula>NOT(ISERROR(SEARCH("3- Moderado",B10)))</formula>
    </cfRule>
    <cfRule type="containsText" dxfId="1400" priority="2" operator="containsText" text="6- Moderado">
      <formula>NOT(ISERROR(SEARCH("6- Moderado",B10)))</formula>
    </cfRule>
    <cfRule type="containsText" dxfId="1399" priority="3" operator="containsText" text="4- Moderado">
      <formula>NOT(ISERROR(SEARCH("4- Moderado",B10)))</formula>
    </cfRule>
    <cfRule type="containsText" dxfId="1398" priority="4" operator="containsText" text="3- Bajo">
      <formula>NOT(ISERROR(SEARCH("3- Bajo",B10)))</formula>
    </cfRule>
    <cfRule type="containsText" dxfId="1397" priority="5" operator="containsText" text="4- Bajo">
      <formula>NOT(ISERROR(SEARCH("4- Bajo",B10)))</formula>
    </cfRule>
    <cfRule type="containsText" dxfId="1396" priority="6" operator="containsText" text="1- Bajo">
      <formula>NOT(ISERROR(SEARCH("1- Bajo",B10)))</formula>
    </cfRule>
  </conditionalFormatting>
  <dataValidations count="7">
    <dataValidation allowBlank="1" showInputMessage="1" showErrorMessage="1" prompt="seleccionar si el responsable de ejecutar las acciones es el nivel central" sqref="Q8:R8" xr:uid="{00000000-0002-0000-0D00-000000000000}"/>
    <dataValidation allowBlank="1" showInputMessage="1" showErrorMessage="1" prompt="Seleccionar si el responsable es el responsable de las acciones es el nivel central" sqref="P7:P8" xr:uid="{00000000-0002-0000-0D00-000001000000}"/>
    <dataValidation allowBlank="1" showInputMessage="1" showErrorMessage="1" prompt="Describir las actividades que se van a desarrollar para el proyecto" sqref="O7" xr:uid="{00000000-0002-0000-0D00-000002000000}"/>
    <dataValidation allowBlank="1" showInputMessage="1" showErrorMessage="1" prompt="El grado de afectación puede ser " sqref="I8" xr:uid="{00000000-0002-0000-0D00-000003000000}"/>
    <dataValidation allowBlank="1" showInputMessage="1" showErrorMessage="1" prompt="Que tan factible es que materialize el riesgo?" sqref="H8" xr:uid="{00000000-0002-0000-0D00-000004000000}"/>
    <dataValidation allowBlank="1" showInputMessage="1" showErrorMessage="1" prompt="Registrar qué factor  que ocasina el riesgo: un facot identtficado el contexto._x000a_O  personas, recursos, estilo de direccion , factores externos, , codiciones ambientales" sqref="F8:G8" xr:uid="{00000000-0002-0000-0D00-000005000000}"/>
    <dataValidation allowBlank="1" showInputMessage="1" showErrorMessage="1" prompt="Seleccionar el tipo de riesgo teniendo en cuenta que  factor organizaconal afecta. Ver explicacion en hoja " sqref="E8" xr:uid="{00000000-0002-0000-0D00-000006000000}"/>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F0"/>
  </sheetPr>
  <dimension ref="A1:JS59"/>
  <sheetViews>
    <sheetView tabSelected="1" topLeftCell="H50" zoomScale="71" zoomScaleNormal="71" workbookViewId="0">
      <selection activeCell="U60" sqref="U60"/>
    </sheetView>
  </sheetViews>
  <sheetFormatPr baseColWidth="10" defaultColWidth="11.3984375" defaultRowHeight="14.25" x14ac:dyDescent="0.45"/>
  <cols>
    <col min="1" max="2" width="18.3984375" style="82" customWidth="1"/>
    <col min="3" max="3" width="15.59765625" customWidth="1"/>
    <col min="4" max="4" width="27.59765625" style="82" customWidth="1"/>
    <col min="5" max="5" width="18" style="230" customWidth="1"/>
    <col min="6" max="6" width="40.1328125" customWidth="1"/>
    <col min="7" max="7" width="20.3984375" customWidth="1"/>
    <col min="8" max="8" width="10.3984375" style="231" customWidth="1"/>
    <col min="9" max="9" width="11.3984375" style="231" customWidth="1"/>
    <col min="10" max="10" width="10.1328125" style="232" customWidth="1"/>
    <col min="11" max="11" width="11.3984375" style="231" customWidth="1"/>
    <col min="12" max="12" width="10.86328125" style="231" customWidth="1"/>
    <col min="13" max="13" width="18.265625" style="231" bestFit="1" customWidth="1"/>
    <col min="14" max="14" width="18.265625" bestFit="1" customWidth="1"/>
    <col min="15" max="15" width="32.86328125" customWidth="1"/>
    <col min="16" max="16" width="16.59765625" customWidth="1"/>
    <col min="17" max="18" width="14.265625" customWidth="1"/>
    <col min="19" max="19" width="17.86328125" customWidth="1"/>
    <col min="20" max="20" width="15.1328125" customWidth="1"/>
    <col min="21" max="21" width="16.1328125" customWidth="1"/>
    <col min="22" max="177" width="11.3984375" style="7"/>
  </cols>
  <sheetData>
    <row r="1" spans="1:279" s="214" customFormat="1" ht="16.5" customHeight="1" x14ac:dyDescent="0.35">
      <c r="A1" s="369"/>
      <c r="B1" s="370"/>
      <c r="C1" s="370"/>
      <c r="D1" s="455" t="s">
        <v>456</v>
      </c>
      <c r="E1" s="455"/>
      <c r="F1" s="455"/>
      <c r="G1" s="455"/>
      <c r="H1" s="455"/>
      <c r="I1" s="455"/>
      <c r="J1" s="455"/>
      <c r="K1" s="455"/>
      <c r="L1" s="455"/>
      <c r="M1" s="455"/>
      <c r="N1" s="455"/>
      <c r="O1" s="455"/>
      <c r="P1" s="455"/>
      <c r="Q1" s="456"/>
      <c r="R1" s="235"/>
      <c r="S1" s="361" t="s">
        <v>67</v>
      </c>
      <c r="T1" s="361"/>
      <c r="U1" s="361"/>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213"/>
      <c r="DI1" s="213"/>
      <c r="DJ1" s="213"/>
      <c r="DK1" s="213"/>
      <c r="DL1" s="213"/>
      <c r="DM1" s="213"/>
      <c r="DN1" s="213"/>
      <c r="DO1" s="213"/>
      <c r="DP1" s="213"/>
      <c r="DQ1" s="213"/>
      <c r="DR1" s="213"/>
      <c r="DS1" s="213"/>
      <c r="DT1" s="213"/>
      <c r="DU1" s="213"/>
      <c r="DV1" s="213"/>
      <c r="DW1" s="213"/>
      <c r="DX1" s="213"/>
      <c r="DY1" s="213"/>
      <c r="DZ1" s="213"/>
      <c r="EA1" s="213"/>
      <c r="EB1" s="213"/>
      <c r="EC1" s="213"/>
      <c r="ED1" s="213"/>
      <c r="EE1" s="213"/>
      <c r="EF1" s="213"/>
      <c r="EG1" s="213"/>
      <c r="EH1" s="213"/>
      <c r="EI1" s="213"/>
      <c r="EJ1" s="213"/>
      <c r="EK1" s="213"/>
      <c r="EL1" s="213"/>
      <c r="EM1" s="213"/>
      <c r="EN1" s="213"/>
      <c r="EO1" s="213"/>
      <c r="EP1" s="213"/>
      <c r="EQ1" s="213"/>
      <c r="ER1" s="213"/>
      <c r="ES1" s="213"/>
      <c r="ET1" s="213"/>
      <c r="EU1" s="213"/>
      <c r="EV1" s="213"/>
      <c r="EW1" s="213"/>
      <c r="EX1" s="213"/>
      <c r="EY1" s="213"/>
      <c r="EZ1" s="213"/>
      <c r="FA1" s="213"/>
      <c r="FB1" s="213"/>
      <c r="FC1" s="213"/>
      <c r="FD1" s="213"/>
      <c r="FE1" s="213"/>
      <c r="FF1" s="213"/>
      <c r="FG1" s="213"/>
      <c r="FH1" s="213"/>
      <c r="FI1" s="213"/>
      <c r="FJ1" s="213"/>
      <c r="FK1" s="213"/>
      <c r="FL1" s="213"/>
      <c r="FM1" s="213"/>
      <c r="FN1" s="213"/>
      <c r="FO1" s="213"/>
      <c r="FP1" s="213"/>
      <c r="FQ1" s="213"/>
      <c r="FR1" s="213"/>
      <c r="FS1" s="213"/>
      <c r="FT1" s="213"/>
      <c r="FU1" s="213"/>
      <c r="FV1" s="213"/>
      <c r="FW1" s="213"/>
      <c r="FX1" s="213"/>
      <c r="FY1" s="213"/>
      <c r="FZ1" s="213"/>
      <c r="GA1" s="213"/>
      <c r="GB1" s="213"/>
      <c r="GC1" s="213"/>
      <c r="GD1" s="213"/>
      <c r="GE1" s="213"/>
      <c r="GF1" s="213"/>
      <c r="GG1" s="213"/>
      <c r="GH1" s="213"/>
      <c r="GI1" s="213"/>
      <c r="GJ1" s="213"/>
      <c r="GK1" s="213"/>
      <c r="GL1" s="213"/>
      <c r="GM1" s="213"/>
      <c r="GN1" s="213"/>
      <c r="GO1" s="213"/>
      <c r="GP1" s="213"/>
      <c r="GQ1" s="213"/>
      <c r="GR1" s="213"/>
      <c r="GS1" s="213"/>
      <c r="GT1" s="213"/>
      <c r="GU1" s="213"/>
      <c r="GV1" s="213"/>
      <c r="GW1" s="213"/>
      <c r="GX1" s="213"/>
      <c r="GY1" s="213"/>
      <c r="GZ1" s="213"/>
      <c r="HA1" s="213"/>
      <c r="HB1" s="213"/>
      <c r="HC1" s="213"/>
      <c r="HD1" s="213"/>
      <c r="HE1" s="213"/>
      <c r="HF1" s="213"/>
      <c r="HG1" s="213"/>
      <c r="HH1" s="213"/>
      <c r="HI1" s="213"/>
      <c r="HJ1" s="213"/>
      <c r="HK1" s="213"/>
      <c r="HL1" s="213"/>
      <c r="HM1" s="213"/>
      <c r="HN1" s="213"/>
      <c r="HO1" s="213"/>
      <c r="HP1" s="213"/>
      <c r="HQ1" s="213"/>
      <c r="HR1" s="213"/>
      <c r="HS1" s="213"/>
      <c r="HT1" s="213"/>
      <c r="HU1" s="213"/>
      <c r="HV1" s="213"/>
      <c r="HW1" s="213"/>
      <c r="HX1" s="213"/>
      <c r="HY1" s="213"/>
      <c r="HZ1" s="213"/>
      <c r="IA1" s="213"/>
      <c r="IB1" s="213"/>
      <c r="IC1" s="213"/>
      <c r="ID1" s="213"/>
      <c r="IE1" s="213"/>
      <c r="IF1" s="213"/>
      <c r="IG1" s="213"/>
      <c r="IH1" s="213"/>
      <c r="II1" s="213"/>
      <c r="IJ1" s="213"/>
      <c r="IK1" s="213"/>
      <c r="IL1" s="213"/>
      <c r="IM1" s="213"/>
      <c r="IN1" s="213"/>
      <c r="IO1" s="213"/>
      <c r="IP1" s="213"/>
      <c r="IQ1" s="213"/>
      <c r="IR1" s="213"/>
      <c r="IS1" s="213"/>
      <c r="IT1" s="213"/>
      <c r="IU1" s="213"/>
      <c r="IV1" s="213"/>
      <c r="IW1" s="213"/>
      <c r="IX1" s="213"/>
      <c r="IY1" s="213"/>
      <c r="IZ1" s="213"/>
      <c r="JA1" s="213"/>
      <c r="JB1" s="213"/>
      <c r="JC1" s="213"/>
      <c r="JD1" s="213"/>
      <c r="JE1" s="213"/>
      <c r="JF1" s="213"/>
      <c r="JG1" s="213"/>
      <c r="JH1" s="213"/>
      <c r="JI1" s="213"/>
      <c r="JJ1" s="213"/>
      <c r="JK1" s="213"/>
      <c r="JL1" s="213"/>
      <c r="JM1" s="213"/>
      <c r="JN1" s="213"/>
      <c r="JO1" s="213"/>
      <c r="JP1" s="213"/>
      <c r="JQ1" s="213"/>
      <c r="JR1" s="213"/>
      <c r="JS1" s="213"/>
    </row>
    <row r="2" spans="1:279" s="214" customFormat="1" ht="39.75" customHeight="1" x14ac:dyDescent="0.35">
      <c r="A2" s="371"/>
      <c r="B2" s="372"/>
      <c r="C2" s="372"/>
      <c r="D2" s="457"/>
      <c r="E2" s="457"/>
      <c r="F2" s="457"/>
      <c r="G2" s="457"/>
      <c r="H2" s="457"/>
      <c r="I2" s="457"/>
      <c r="J2" s="457"/>
      <c r="K2" s="457"/>
      <c r="L2" s="457"/>
      <c r="M2" s="457"/>
      <c r="N2" s="457"/>
      <c r="O2" s="457"/>
      <c r="P2" s="457"/>
      <c r="Q2" s="458"/>
      <c r="R2" s="235"/>
      <c r="S2" s="361"/>
      <c r="T2" s="361"/>
      <c r="U2" s="361"/>
      <c r="V2" s="213"/>
      <c r="W2" s="213"/>
      <c r="X2" s="213"/>
      <c r="Y2" s="213"/>
      <c r="Z2" s="213"/>
      <c r="AA2" s="213"/>
      <c r="AB2" s="213"/>
      <c r="AC2" s="213"/>
      <c r="AD2" s="213"/>
      <c r="AE2" s="213"/>
      <c r="AF2" s="213"/>
      <c r="AG2" s="213"/>
      <c r="AH2" s="213"/>
      <c r="AI2" s="213"/>
      <c r="AJ2" s="213"/>
      <c r="AK2" s="213"/>
      <c r="AL2" s="213"/>
      <c r="AM2" s="213"/>
      <c r="AN2" s="213"/>
      <c r="AO2" s="213"/>
      <c r="AP2" s="213"/>
      <c r="AQ2" s="213"/>
      <c r="AR2" s="213"/>
      <c r="AS2" s="213"/>
      <c r="AT2" s="213"/>
      <c r="AU2" s="213"/>
      <c r="AV2" s="213"/>
      <c r="AW2" s="213"/>
      <c r="AX2" s="213"/>
      <c r="AY2" s="213"/>
      <c r="AZ2" s="213"/>
      <c r="BA2" s="213"/>
      <c r="BB2" s="213"/>
      <c r="BC2" s="213"/>
      <c r="BD2" s="213"/>
      <c r="BE2" s="213"/>
      <c r="BF2" s="213"/>
      <c r="BG2" s="213"/>
      <c r="BH2" s="213"/>
      <c r="BI2" s="213"/>
      <c r="BJ2" s="213"/>
      <c r="BK2" s="213"/>
      <c r="BL2" s="213"/>
      <c r="BM2" s="213"/>
      <c r="BN2" s="213"/>
      <c r="BO2" s="213"/>
      <c r="BP2" s="213"/>
      <c r="BQ2" s="213"/>
      <c r="BR2" s="213"/>
      <c r="BS2" s="213"/>
      <c r="BT2" s="213"/>
      <c r="BU2" s="213"/>
      <c r="BV2" s="213"/>
      <c r="BW2" s="213"/>
      <c r="BX2" s="213"/>
      <c r="BY2" s="213"/>
      <c r="BZ2" s="213"/>
      <c r="CA2" s="213"/>
      <c r="CB2" s="213"/>
      <c r="CC2" s="213"/>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c r="ED2" s="213"/>
      <c r="EE2" s="213"/>
      <c r="EF2" s="213"/>
      <c r="EG2" s="213"/>
      <c r="EH2" s="213"/>
      <c r="EI2" s="213"/>
      <c r="EJ2" s="213"/>
      <c r="EK2" s="213"/>
      <c r="EL2" s="213"/>
      <c r="EM2" s="213"/>
      <c r="EN2" s="213"/>
      <c r="EO2" s="213"/>
      <c r="EP2" s="213"/>
      <c r="EQ2" s="213"/>
      <c r="ER2" s="213"/>
      <c r="ES2" s="213"/>
      <c r="ET2" s="213"/>
      <c r="EU2" s="213"/>
      <c r="EV2" s="213"/>
      <c r="EW2" s="213"/>
      <c r="EX2" s="213"/>
      <c r="EY2" s="213"/>
      <c r="EZ2" s="213"/>
      <c r="FA2" s="213"/>
      <c r="FB2" s="213"/>
      <c r="FC2" s="213"/>
      <c r="FD2" s="213"/>
      <c r="FE2" s="213"/>
      <c r="FF2" s="213"/>
      <c r="FG2" s="213"/>
      <c r="FH2" s="213"/>
      <c r="FI2" s="213"/>
      <c r="FJ2" s="213"/>
      <c r="FK2" s="213"/>
      <c r="FL2" s="213"/>
      <c r="FM2" s="213"/>
      <c r="FN2" s="213"/>
      <c r="FO2" s="213"/>
      <c r="FP2" s="213"/>
      <c r="FQ2" s="213"/>
      <c r="FR2" s="213"/>
      <c r="FS2" s="213"/>
      <c r="FT2" s="213"/>
      <c r="FU2" s="213"/>
      <c r="FV2" s="213"/>
      <c r="FW2" s="213"/>
      <c r="FX2" s="213"/>
      <c r="FY2" s="213"/>
      <c r="FZ2" s="213"/>
      <c r="GA2" s="213"/>
      <c r="GB2" s="213"/>
      <c r="GC2" s="213"/>
      <c r="GD2" s="213"/>
      <c r="GE2" s="213"/>
      <c r="GF2" s="213"/>
      <c r="GG2" s="213"/>
      <c r="GH2" s="213"/>
      <c r="GI2" s="213"/>
      <c r="GJ2" s="213"/>
      <c r="GK2" s="213"/>
      <c r="GL2" s="213"/>
      <c r="GM2" s="213"/>
      <c r="GN2" s="213"/>
      <c r="GO2" s="213"/>
      <c r="GP2" s="213"/>
      <c r="GQ2" s="213"/>
      <c r="GR2" s="213"/>
      <c r="GS2" s="213"/>
      <c r="GT2" s="213"/>
      <c r="GU2" s="213"/>
      <c r="GV2" s="213"/>
      <c r="GW2" s="213"/>
      <c r="GX2" s="213"/>
      <c r="GY2" s="213"/>
      <c r="GZ2" s="213"/>
      <c r="HA2" s="213"/>
      <c r="HB2" s="213"/>
      <c r="HC2" s="213"/>
      <c r="HD2" s="213"/>
      <c r="HE2" s="213"/>
      <c r="HF2" s="213"/>
      <c r="HG2" s="213"/>
      <c r="HH2" s="213"/>
      <c r="HI2" s="213"/>
      <c r="HJ2" s="213"/>
      <c r="HK2" s="213"/>
      <c r="HL2" s="213"/>
      <c r="HM2" s="213"/>
      <c r="HN2" s="213"/>
      <c r="HO2" s="213"/>
      <c r="HP2" s="213"/>
      <c r="HQ2" s="213"/>
      <c r="HR2" s="213"/>
      <c r="HS2" s="213"/>
      <c r="HT2" s="213"/>
      <c r="HU2" s="213"/>
      <c r="HV2" s="213"/>
      <c r="HW2" s="213"/>
      <c r="HX2" s="213"/>
      <c r="HY2" s="213"/>
      <c r="HZ2" s="213"/>
      <c r="IA2" s="213"/>
      <c r="IB2" s="213"/>
      <c r="IC2" s="213"/>
      <c r="ID2" s="213"/>
      <c r="IE2" s="213"/>
      <c r="IF2" s="213"/>
      <c r="IG2" s="213"/>
      <c r="IH2" s="213"/>
      <c r="II2" s="213"/>
      <c r="IJ2" s="213"/>
      <c r="IK2" s="213"/>
      <c r="IL2" s="213"/>
      <c r="IM2" s="213"/>
      <c r="IN2" s="213"/>
      <c r="IO2" s="213"/>
      <c r="IP2" s="213"/>
      <c r="IQ2" s="213"/>
      <c r="IR2" s="213"/>
      <c r="IS2" s="213"/>
      <c r="IT2" s="213"/>
      <c r="IU2" s="213"/>
      <c r="IV2" s="213"/>
      <c r="IW2" s="213"/>
      <c r="IX2" s="213"/>
      <c r="IY2" s="213"/>
      <c r="IZ2" s="213"/>
      <c r="JA2" s="213"/>
      <c r="JB2" s="213"/>
      <c r="JC2" s="213"/>
      <c r="JD2" s="213"/>
      <c r="JE2" s="213"/>
      <c r="JF2" s="213"/>
      <c r="JG2" s="213"/>
      <c r="JH2" s="213"/>
      <c r="JI2" s="213"/>
      <c r="JJ2" s="213"/>
      <c r="JK2" s="213"/>
      <c r="JL2" s="213"/>
      <c r="JM2" s="213"/>
      <c r="JN2" s="213"/>
      <c r="JO2" s="213"/>
      <c r="JP2" s="213"/>
      <c r="JQ2" s="213"/>
      <c r="JR2" s="213"/>
      <c r="JS2" s="213"/>
    </row>
    <row r="3" spans="1:279" s="214" customFormat="1" ht="3" customHeight="1" x14ac:dyDescent="0.35">
      <c r="A3" s="2"/>
      <c r="B3" s="2"/>
      <c r="C3" s="233"/>
      <c r="D3" s="457"/>
      <c r="E3" s="457"/>
      <c r="F3" s="457"/>
      <c r="G3" s="457"/>
      <c r="H3" s="457"/>
      <c r="I3" s="457"/>
      <c r="J3" s="457"/>
      <c r="K3" s="457"/>
      <c r="L3" s="457"/>
      <c r="M3" s="457"/>
      <c r="N3" s="457"/>
      <c r="O3" s="457"/>
      <c r="P3" s="457"/>
      <c r="Q3" s="458"/>
      <c r="R3" s="235"/>
      <c r="S3" s="361"/>
      <c r="T3" s="361"/>
      <c r="U3" s="361"/>
      <c r="V3" s="213"/>
      <c r="W3" s="213"/>
      <c r="X3" s="213"/>
      <c r="Y3" s="213"/>
      <c r="Z3" s="213"/>
      <c r="AA3" s="213"/>
      <c r="AB3" s="213"/>
      <c r="AC3" s="213"/>
      <c r="AD3" s="213"/>
      <c r="AE3" s="213"/>
      <c r="AF3" s="213"/>
      <c r="AG3" s="213"/>
      <c r="AH3" s="213"/>
      <c r="AI3" s="213"/>
      <c r="AJ3" s="213"/>
      <c r="AK3" s="213"/>
      <c r="AL3" s="213"/>
      <c r="AM3" s="213"/>
      <c r="AN3" s="213"/>
      <c r="AO3" s="213"/>
      <c r="AP3" s="213"/>
      <c r="AQ3" s="213"/>
      <c r="AR3" s="213"/>
      <c r="AS3" s="213"/>
      <c r="AT3" s="213"/>
      <c r="AU3" s="213"/>
      <c r="AV3" s="213"/>
      <c r="AW3" s="213"/>
      <c r="AX3" s="213"/>
      <c r="AY3" s="213"/>
      <c r="AZ3" s="213"/>
      <c r="BA3" s="213"/>
      <c r="BB3" s="213"/>
      <c r="BC3" s="213"/>
      <c r="BD3" s="213"/>
      <c r="BE3" s="213"/>
      <c r="BF3" s="213"/>
      <c r="BG3" s="213"/>
      <c r="BH3" s="213"/>
      <c r="BI3" s="213"/>
      <c r="BJ3" s="213"/>
      <c r="BK3" s="213"/>
      <c r="BL3" s="213"/>
      <c r="BM3" s="213"/>
      <c r="BN3" s="213"/>
      <c r="BO3" s="213"/>
      <c r="BP3" s="213"/>
      <c r="BQ3" s="213"/>
      <c r="BR3" s="213"/>
      <c r="BS3" s="213"/>
      <c r="BT3" s="213"/>
      <c r="BU3" s="213"/>
      <c r="BV3" s="213"/>
      <c r="BW3" s="213"/>
      <c r="BX3" s="213"/>
      <c r="BY3" s="213"/>
      <c r="BZ3" s="213"/>
      <c r="CA3" s="213"/>
      <c r="CB3" s="213"/>
      <c r="CC3" s="213"/>
      <c r="CD3" s="213"/>
      <c r="CE3" s="213"/>
      <c r="CF3" s="213"/>
      <c r="CG3" s="213"/>
      <c r="CH3" s="213"/>
      <c r="CI3" s="213"/>
      <c r="CJ3" s="213"/>
      <c r="CK3" s="213"/>
      <c r="CL3" s="213"/>
      <c r="CM3" s="213"/>
      <c r="CN3" s="213"/>
      <c r="CO3" s="213"/>
      <c r="CP3" s="213"/>
      <c r="CQ3" s="213"/>
      <c r="CR3" s="213"/>
      <c r="CS3" s="213"/>
      <c r="CT3" s="213"/>
      <c r="CU3" s="213"/>
      <c r="CV3" s="213"/>
      <c r="CW3" s="213"/>
      <c r="CX3" s="213"/>
      <c r="CY3" s="213"/>
      <c r="CZ3" s="213"/>
      <c r="DA3" s="213"/>
      <c r="DB3" s="213"/>
      <c r="DC3" s="213"/>
      <c r="DD3" s="213"/>
      <c r="DE3" s="213"/>
      <c r="DF3" s="213"/>
      <c r="DG3" s="213"/>
      <c r="DH3" s="213"/>
      <c r="DI3" s="213"/>
      <c r="DJ3" s="213"/>
      <c r="DK3" s="213"/>
      <c r="DL3" s="213"/>
      <c r="DM3" s="213"/>
      <c r="DN3" s="213"/>
      <c r="DO3" s="213"/>
      <c r="DP3" s="213"/>
      <c r="DQ3" s="213"/>
      <c r="DR3" s="213"/>
      <c r="DS3" s="213"/>
      <c r="DT3" s="213"/>
      <c r="DU3" s="213"/>
      <c r="DV3" s="213"/>
      <c r="DW3" s="213"/>
      <c r="DX3" s="213"/>
      <c r="DY3" s="213"/>
      <c r="DZ3" s="213"/>
      <c r="EA3" s="213"/>
      <c r="EB3" s="213"/>
      <c r="EC3" s="213"/>
      <c r="ED3" s="213"/>
      <c r="EE3" s="213"/>
      <c r="EF3" s="213"/>
      <c r="EG3" s="213"/>
      <c r="EH3" s="213"/>
      <c r="EI3" s="213"/>
      <c r="EJ3" s="213"/>
      <c r="EK3" s="213"/>
      <c r="EL3" s="213"/>
      <c r="EM3" s="213"/>
      <c r="EN3" s="213"/>
      <c r="EO3" s="213"/>
      <c r="EP3" s="213"/>
      <c r="EQ3" s="213"/>
      <c r="ER3" s="213"/>
      <c r="ES3" s="213"/>
      <c r="ET3" s="213"/>
      <c r="EU3" s="213"/>
      <c r="EV3" s="213"/>
      <c r="EW3" s="213"/>
      <c r="EX3" s="213"/>
      <c r="EY3" s="213"/>
      <c r="EZ3" s="213"/>
      <c r="FA3" s="213"/>
      <c r="FB3" s="213"/>
      <c r="FC3" s="213"/>
      <c r="FD3" s="213"/>
      <c r="FE3" s="213"/>
      <c r="FF3" s="213"/>
      <c r="FG3" s="213"/>
      <c r="FH3" s="213"/>
      <c r="FI3" s="213"/>
      <c r="FJ3" s="213"/>
      <c r="FK3" s="213"/>
      <c r="FL3" s="213"/>
      <c r="FM3" s="213"/>
      <c r="FN3" s="213"/>
      <c r="FO3" s="213"/>
      <c r="FP3" s="213"/>
      <c r="FQ3" s="213"/>
      <c r="FR3" s="213"/>
      <c r="FS3" s="213"/>
      <c r="FT3" s="213"/>
      <c r="FU3" s="213"/>
      <c r="FV3" s="213"/>
      <c r="FW3" s="213"/>
      <c r="FX3" s="213"/>
      <c r="FY3" s="213"/>
      <c r="FZ3" s="213"/>
      <c r="GA3" s="213"/>
      <c r="GB3" s="213"/>
      <c r="GC3" s="213"/>
      <c r="GD3" s="213"/>
      <c r="GE3" s="213"/>
      <c r="GF3" s="213"/>
      <c r="GG3" s="213"/>
      <c r="GH3" s="213"/>
      <c r="GI3" s="213"/>
      <c r="GJ3" s="213"/>
      <c r="GK3" s="213"/>
      <c r="GL3" s="213"/>
      <c r="GM3" s="213"/>
      <c r="GN3" s="213"/>
      <c r="GO3" s="213"/>
      <c r="GP3" s="213"/>
      <c r="GQ3" s="213"/>
      <c r="GR3" s="213"/>
      <c r="GS3" s="213"/>
      <c r="GT3" s="213"/>
      <c r="GU3" s="213"/>
      <c r="GV3" s="213"/>
      <c r="GW3" s="213"/>
      <c r="GX3" s="213"/>
      <c r="GY3" s="213"/>
      <c r="GZ3" s="213"/>
      <c r="HA3" s="213"/>
      <c r="HB3" s="213"/>
      <c r="HC3" s="213"/>
      <c r="HD3" s="213"/>
      <c r="HE3" s="213"/>
      <c r="HF3" s="213"/>
      <c r="HG3" s="213"/>
      <c r="HH3" s="213"/>
      <c r="HI3" s="213"/>
      <c r="HJ3" s="213"/>
      <c r="HK3" s="213"/>
      <c r="HL3" s="213"/>
      <c r="HM3" s="213"/>
      <c r="HN3" s="213"/>
      <c r="HO3" s="213"/>
      <c r="HP3" s="213"/>
      <c r="HQ3" s="213"/>
      <c r="HR3" s="213"/>
      <c r="HS3" s="213"/>
      <c r="HT3" s="213"/>
      <c r="HU3" s="213"/>
      <c r="HV3" s="213"/>
      <c r="HW3" s="213"/>
      <c r="HX3" s="213"/>
      <c r="HY3" s="213"/>
      <c r="HZ3" s="213"/>
      <c r="IA3" s="213"/>
      <c r="IB3" s="213"/>
      <c r="IC3" s="213"/>
      <c r="ID3" s="213"/>
      <c r="IE3" s="213"/>
      <c r="IF3" s="213"/>
      <c r="IG3" s="213"/>
      <c r="IH3" s="213"/>
      <c r="II3" s="213"/>
      <c r="IJ3" s="213"/>
      <c r="IK3" s="213"/>
      <c r="IL3" s="213"/>
      <c r="IM3" s="213"/>
      <c r="IN3" s="213"/>
      <c r="IO3" s="213"/>
      <c r="IP3" s="213"/>
      <c r="IQ3" s="213"/>
      <c r="IR3" s="213"/>
      <c r="IS3" s="213"/>
      <c r="IT3" s="213"/>
      <c r="IU3" s="213"/>
      <c r="IV3" s="213"/>
      <c r="IW3" s="213"/>
      <c r="IX3" s="213"/>
      <c r="IY3" s="213"/>
      <c r="IZ3" s="213"/>
      <c r="JA3" s="213"/>
      <c r="JB3" s="213"/>
      <c r="JC3" s="213"/>
      <c r="JD3" s="213"/>
      <c r="JE3" s="213"/>
      <c r="JF3" s="213"/>
      <c r="JG3" s="213"/>
      <c r="JH3" s="213"/>
      <c r="JI3" s="213"/>
      <c r="JJ3" s="213"/>
      <c r="JK3" s="213"/>
      <c r="JL3" s="213"/>
      <c r="JM3" s="213"/>
      <c r="JN3" s="213"/>
      <c r="JO3" s="213"/>
      <c r="JP3" s="213"/>
      <c r="JQ3" s="213"/>
      <c r="JR3" s="213"/>
      <c r="JS3" s="213"/>
    </row>
    <row r="4" spans="1:279" s="214" customFormat="1" ht="41.25" customHeight="1" x14ac:dyDescent="0.35">
      <c r="A4" s="362" t="s">
        <v>0</v>
      </c>
      <c r="B4" s="363"/>
      <c r="C4" s="364"/>
      <c r="D4" s="365" t="str">
        <f>'Mapa Final'!D4</f>
        <v>Administración de Justicia</v>
      </c>
      <c r="E4" s="366"/>
      <c r="F4" s="366"/>
      <c r="G4" s="366"/>
      <c r="H4" s="366"/>
      <c r="I4" s="366"/>
      <c r="J4" s="366"/>
      <c r="K4" s="366"/>
      <c r="L4" s="366"/>
      <c r="M4" s="366"/>
      <c r="N4" s="367"/>
      <c r="O4" s="368"/>
      <c r="P4" s="368"/>
      <c r="Q4" s="368"/>
      <c r="R4" s="233"/>
      <c r="S4" s="1"/>
      <c r="T4" s="1"/>
      <c r="U4" s="1"/>
      <c r="V4" s="213"/>
      <c r="W4" s="213"/>
      <c r="X4" s="213"/>
      <c r="Y4" s="213"/>
      <c r="Z4" s="213"/>
      <c r="AA4" s="213"/>
      <c r="AB4" s="213"/>
      <c r="AC4" s="213"/>
      <c r="AD4" s="213"/>
      <c r="AE4" s="213"/>
      <c r="AF4" s="213"/>
      <c r="AG4" s="213"/>
      <c r="AH4" s="213"/>
      <c r="AI4" s="213"/>
      <c r="AJ4" s="213"/>
      <c r="AK4" s="213"/>
      <c r="AL4" s="213"/>
      <c r="AM4" s="213"/>
      <c r="AN4" s="213"/>
      <c r="AO4" s="213"/>
      <c r="AP4" s="213"/>
      <c r="AQ4" s="213"/>
      <c r="AR4" s="213"/>
      <c r="AS4" s="213"/>
      <c r="AT4" s="213"/>
      <c r="AU4" s="213"/>
      <c r="AV4" s="213"/>
      <c r="AW4" s="213"/>
      <c r="AX4" s="213"/>
      <c r="AY4" s="213"/>
      <c r="AZ4" s="213"/>
      <c r="BA4" s="213"/>
      <c r="BB4" s="213"/>
      <c r="BC4" s="213"/>
      <c r="BD4" s="213"/>
      <c r="BE4" s="213"/>
      <c r="BF4" s="213"/>
      <c r="BG4" s="213"/>
      <c r="BH4" s="213"/>
      <c r="BI4" s="213"/>
      <c r="BJ4" s="213"/>
      <c r="BK4" s="213"/>
      <c r="BL4" s="213"/>
      <c r="BM4" s="213"/>
      <c r="BN4" s="213"/>
      <c r="BO4" s="213"/>
      <c r="BP4" s="213"/>
      <c r="BQ4" s="213"/>
      <c r="BR4" s="213"/>
      <c r="BS4" s="213"/>
      <c r="BT4" s="213"/>
      <c r="BU4" s="213"/>
      <c r="BV4" s="213"/>
      <c r="BW4" s="213"/>
      <c r="BX4" s="213"/>
      <c r="BY4" s="213"/>
      <c r="BZ4" s="213"/>
      <c r="CA4" s="213"/>
      <c r="CB4" s="213"/>
      <c r="CC4" s="213"/>
      <c r="CD4" s="213"/>
      <c r="CE4" s="213"/>
      <c r="CF4" s="213"/>
      <c r="CG4" s="213"/>
      <c r="CH4" s="213"/>
      <c r="CI4" s="213"/>
      <c r="CJ4" s="213"/>
      <c r="CK4" s="213"/>
      <c r="CL4" s="213"/>
      <c r="CM4" s="213"/>
      <c r="CN4" s="213"/>
      <c r="CO4" s="213"/>
      <c r="CP4" s="213"/>
      <c r="CQ4" s="213"/>
      <c r="CR4" s="213"/>
      <c r="CS4" s="213"/>
      <c r="CT4" s="213"/>
      <c r="CU4" s="213"/>
      <c r="CV4" s="213"/>
      <c r="CW4" s="213"/>
      <c r="CX4" s="213"/>
      <c r="CY4" s="213"/>
      <c r="CZ4" s="213"/>
      <c r="DA4" s="213"/>
      <c r="DB4" s="213"/>
      <c r="DC4" s="213"/>
      <c r="DD4" s="213"/>
      <c r="DE4" s="213"/>
      <c r="DF4" s="213"/>
      <c r="DG4" s="213"/>
      <c r="DH4" s="213"/>
      <c r="DI4" s="213"/>
      <c r="DJ4" s="213"/>
      <c r="DK4" s="213"/>
      <c r="DL4" s="213"/>
      <c r="DM4" s="213"/>
      <c r="DN4" s="213"/>
      <c r="DO4" s="213"/>
      <c r="DP4" s="213"/>
      <c r="DQ4" s="213"/>
      <c r="DR4" s="213"/>
      <c r="DS4" s="213"/>
      <c r="DT4" s="213"/>
      <c r="DU4" s="213"/>
      <c r="DV4" s="213"/>
      <c r="DW4" s="213"/>
      <c r="DX4" s="213"/>
      <c r="DY4" s="213"/>
      <c r="DZ4" s="213"/>
      <c r="EA4" s="213"/>
      <c r="EB4" s="213"/>
      <c r="EC4" s="213"/>
      <c r="ED4" s="213"/>
      <c r="EE4" s="213"/>
      <c r="EF4" s="213"/>
      <c r="EG4" s="213"/>
      <c r="EH4" s="213"/>
      <c r="EI4" s="213"/>
      <c r="EJ4" s="213"/>
      <c r="EK4" s="213"/>
      <c r="EL4" s="213"/>
      <c r="EM4" s="213"/>
      <c r="EN4" s="213"/>
      <c r="EO4" s="213"/>
      <c r="EP4" s="213"/>
      <c r="EQ4" s="213"/>
      <c r="ER4" s="213"/>
      <c r="ES4" s="213"/>
      <c r="ET4" s="213"/>
      <c r="EU4" s="213"/>
      <c r="EV4" s="213"/>
      <c r="EW4" s="213"/>
      <c r="EX4" s="213"/>
      <c r="EY4" s="213"/>
      <c r="EZ4" s="213"/>
      <c r="FA4" s="213"/>
      <c r="FB4" s="213"/>
      <c r="FC4" s="213"/>
      <c r="FD4" s="213"/>
      <c r="FE4" s="213"/>
      <c r="FF4" s="213"/>
      <c r="FG4" s="213"/>
      <c r="FH4" s="213"/>
      <c r="FI4" s="213"/>
      <c r="FJ4" s="213"/>
      <c r="FK4" s="213"/>
      <c r="FL4" s="213"/>
      <c r="FM4" s="213"/>
      <c r="FN4" s="213"/>
      <c r="FO4" s="213"/>
      <c r="FP4" s="213"/>
      <c r="FQ4" s="213"/>
      <c r="FR4" s="213"/>
      <c r="FS4" s="213"/>
      <c r="FT4" s="213"/>
      <c r="FU4" s="213"/>
      <c r="FV4" s="213"/>
      <c r="FW4" s="213"/>
      <c r="FX4" s="213"/>
      <c r="FY4" s="213"/>
      <c r="FZ4" s="213"/>
      <c r="GA4" s="213"/>
      <c r="GB4" s="213"/>
      <c r="GC4" s="213"/>
      <c r="GD4" s="213"/>
      <c r="GE4" s="213"/>
      <c r="GF4" s="213"/>
      <c r="GG4" s="213"/>
      <c r="GH4" s="213"/>
      <c r="GI4" s="213"/>
      <c r="GJ4" s="213"/>
      <c r="GK4" s="213"/>
      <c r="GL4" s="213"/>
      <c r="GM4" s="213"/>
      <c r="GN4" s="213"/>
      <c r="GO4" s="213"/>
      <c r="GP4" s="213"/>
      <c r="GQ4" s="213"/>
      <c r="GR4" s="213"/>
      <c r="GS4" s="213"/>
      <c r="GT4" s="213"/>
      <c r="GU4" s="213"/>
      <c r="GV4" s="213"/>
      <c r="GW4" s="213"/>
      <c r="GX4" s="213"/>
      <c r="GY4" s="213"/>
      <c r="GZ4" s="213"/>
      <c r="HA4" s="213"/>
      <c r="HB4" s="213"/>
      <c r="HC4" s="213"/>
      <c r="HD4" s="213"/>
      <c r="HE4" s="213"/>
      <c r="HF4" s="213"/>
      <c r="HG4" s="213"/>
      <c r="HH4" s="213"/>
      <c r="HI4" s="213"/>
      <c r="HJ4" s="213"/>
      <c r="HK4" s="213"/>
      <c r="HL4" s="213"/>
      <c r="HM4" s="213"/>
      <c r="HN4" s="213"/>
      <c r="HO4" s="213"/>
      <c r="HP4" s="213"/>
      <c r="HQ4" s="213"/>
      <c r="HR4" s="213"/>
      <c r="HS4" s="213"/>
      <c r="HT4" s="213"/>
      <c r="HU4" s="213"/>
      <c r="HV4" s="213"/>
      <c r="HW4" s="213"/>
      <c r="HX4" s="213"/>
      <c r="HY4" s="213"/>
      <c r="HZ4" s="213"/>
      <c r="IA4" s="213"/>
      <c r="IB4" s="213"/>
      <c r="IC4" s="213"/>
      <c r="ID4" s="213"/>
      <c r="IE4" s="213"/>
      <c r="IF4" s="213"/>
      <c r="IG4" s="213"/>
      <c r="IH4" s="213"/>
      <c r="II4" s="213"/>
      <c r="IJ4" s="213"/>
      <c r="IK4" s="213"/>
      <c r="IL4" s="213"/>
      <c r="IM4" s="213"/>
      <c r="IN4" s="213"/>
      <c r="IO4" s="213"/>
      <c r="IP4" s="213"/>
      <c r="IQ4" s="213"/>
      <c r="IR4" s="213"/>
      <c r="IS4" s="213"/>
      <c r="IT4" s="213"/>
      <c r="IU4" s="213"/>
      <c r="IV4" s="213"/>
      <c r="IW4" s="213"/>
      <c r="IX4" s="213"/>
      <c r="IY4" s="213"/>
      <c r="IZ4" s="213"/>
      <c r="JA4" s="213"/>
      <c r="JB4" s="213"/>
      <c r="JC4" s="213"/>
      <c r="JD4" s="213"/>
      <c r="JE4" s="213"/>
      <c r="JF4" s="213"/>
      <c r="JG4" s="213"/>
      <c r="JH4" s="213"/>
      <c r="JI4" s="213"/>
      <c r="JJ4" s="213"/>
      <c r="JK4" s="213"/>
      <c r="JL4" s="213"/>
      <c r="JM4" s="213"/>
      <c r="JN4" s="213"/>
      <c r="JO4" s="213"/>
      <c r="JP4" s="213"/>
      <c r="JQ4" s="213"/>
      <c r="JR4" s="213"/>
      <c r="JS4" s="213"/>
    </row>
    <row r="5" spans="1:279" s="214" customFormat="1" ht="52.5" customHeight="1" x14ac:dyDescent="0.35">
      <c r="A5" s="362" t="s">
        <v>1</v>
      </c>
      <c r="B5" s="363"/>
      <c r="C5" s="364"/>
      <c r="D5" s="373" t="str">
        <f>'Mapa Final'!D5</f>
        <v>Administrar justicia dirigiendo la actuación procesal, hacia la emisión de una decisión de carácter definitivo mediante la aplicación de la normatividad vigente.</v>
      </c>
      <c r="E5" s="374"/>
      <c r="F5" s="374"/>
      <c r="G5" s="374"/>
      <c r="H5" s="374"/>
      <c r="I5" s="374"/>
      <c r="J5" s="374"/>
      <c r="K5" s="374"/>
      <c r="L5" s="374"/>
      <c r="M5" s="374"/>
      <c r="N5" s="375"/>
      <c r="O5" s="1"/>
      <c r="P5" s="1"/>
      <c r="Q5" s="1"/>
      <c r="R5" s="1"/>
      <c r="S5" s="1"/>
      <c r="T5" s="1"/>
      <c r="U5" s="1"/>
      <c r="V5" s="213"/>
      <c r="W5" s="213"/>
      <c r="X5" s="213"/>
      <c r="Y5" s="213"/>
      <c r="Z5" s="213"/>
      <c r="AA5" s="213"/>
      <c r="AB5" s="213"/>
      <c r="AC5" s="213"/>
      <c r="AD5" s="213"/>
      <c r="AE5" s="213"/>
      <c r="AF5" s="213"/>
      <c r="AG5" s="213"/>
      <c r="AH5" s="213"/>
      <c r="AI5" s="213"/>
      <c r="AJ5" s="213"/>
      <c r="AK5" s="213"/>
      <c r="AL5" s="213"/>
      <c r="AM5" s="213"/>
      <c r="AN5" s="213"/>
      <c r="AO5" s="213"/>
      <c r="AP5" s="213"/>
      <c r="AQ5" s="213"/>
      <c r="AR5" s="213"/>
      <c r="AS5" s="213"/>
      <c r="AT5" s="213"/>
      <c r="AU5" s="213"/>
      <c r="AV5" s="213"/>
      <c r="AW5" s="213"/>
      <c r="AX5" s="213"/>
      <c r="AY5" s="213"/>
      <c r="AZ5" s="213"/>
      <c r="BA5" s="213"/>
      <c r="BB5" s="213"/>
      <c r="BC5" s="213"/>
      <c r="BD5" s="213"/>
      <c r="BE5" s="213"/>
      <c r="BF5" s="213"/>
      <c r="BG5" s="213"/>
      <c r="BH5" s="213"/>
      <c r="BI5" s="213"/>
      <c r="BJ5" s="213"/>
      <c r="BK5" s="213"/>
      <c r="BL5" s="213"/>
      <c r="BM5" s="213"/>
      <c r="BN5" s="213"/>
      <c r="BO5" s="213"/>
      <c r="BP5" s="213"/>
      <c r="BQ5" s="213"/>
      <c r="BR5" s="213"/>
      <c r="BS5" s="213"/>
      <c r="BT5" s="213"/>
      <c r="BU5" s="213"/>
      <c r="BV5" s="213"/>
      <c r="BW5" s="213"/>
      <c r="BX5" s="213"/>
      <c r="BY5" s="213"/>
      <c r="BZ5" s="213"/>
      <c r="CA5" s="213"/>
      <c r="CB5" s="213"/>
      <c r="CC5" s="213"/>
      <c r="CD5" s="213"/>
      <c r="CE5" s="213"/>
      <c r="CF5" s="213"/>
      <c r="CG5" s="213"/>
      <c r="CH5" s="213"/>
      <c r="CI5" s="213"/>
      <c r="CJ5" s="213"/>
      <c r="CK5" s="213"/>
      <c r="CL5" s="213"/>
      <c r="CM5" s="213"/>
      <c r="CN5" s="213"/>
      <c r="CO5" s="213"/>
      <c r="CP5" s="213"/>
      <c r="CQ5" s="213"/>
      <c r="CR5" s="213"/>
      <c r="CS5" s="213"/>
      <c r="CT5" s="213"/>
      <c r="CU5" s="213"/>
      <c r="CV5" s="213"/>
      <c r="CW5" s="213"/>
      <c r="CX5" s="213"/>
      <c r="CY5" s="213"/>
      <c r="CZ5" s="213"/>
      <c r="DA5" s="213"/>
      <c r="DB5" s="213"/>
      <c r="DC5" s="213"/>
      <c r="DD5" s="213"/>
      <c r="DE5" s="213"/>
      <c r="DF5" s="213"/>
      <c r="DG5" s="213"/>
      <c r="DH5" s="213"/>
      <c r="DI5" s="213"/>
      <c r="DJ5" s="213"/>
      <c r="DK5" s="213"/>
      <c r="DL5" s="213"/>
      <c r="DM5" s="213"/>
      <c r="DN5" s="213"/>
      <c r="DO5" s="213"/>
      <c r="DP5" s="213"/>
      <c r="DQ5" s="213"/>
      <c r="DR5" s="213"/>
      <c r="DS5" s="213"/>
      <c r="DT5" s="213"/>
      <c r="DU5" s="213"/>
      <c r="DV5" s="213"/>
      <c r="DW5" s="213"/>
      <c r="DX5" s="213"/>
      <c r="DY5" s="213"/>
      <c r="DZ5" s="213"/>
      <c r="EA5" s="213"/>
      <c r="EB5" s="213"/>
      <c r="EC5" s="213"/>
      <c r="ED5" s="213"/>
      <c r="EE5" s="213"/>
      <c r="EF5" s="213"/>
      <c r="EG5" s="213"/>
      <c r="EH5" s="213"/>
      <c r="EI5" s="213"/>
      <c r="EJ5" s="213"/>
      <c r="EK5" s="213"/>
      <c r="EL5" s="213"/>
      <c r="EM5" s="213"/>
      <c r="EN5" s="213"/>
      <c r="EO5" s="213"/>
      <c r="EP5" s="213"/>
      <c r="EQ5" s="213"/>
      <c r="ER5" s="213"/>
      <c r="ES5" s="213"/>
      <c r="ET5" s="213"/>
      <c r="EU5" s="213"/>
      <c r="EV5" s="213"/>
      <c r="EW5" s="213"/>
      <c r="EX5" s="213"/>
      <c r="EY5" s="213"/>
      <c r="EZ5" s="213"/>
      <c r="FA5" s="213"/>
      <c r="FB5" s="213"/>
      <c r="FC5" s="213"/>
      <c r="FD5" s="213"/>
      <c r="FE5" s="213"/>
      <c r="FF5" s="213"/>
      <c r="FG5" s="213"/>
      <c r="FH5" s="213"/>
      <c r="FI5" s="213"/>
      <c r="FJ5" s="213"/>
      <c r="FK5" s="213"/>
      <c r="FL5" s="213"/>
      <c r="FM5" s="213"/>
      <c r="FN5" s="213"/>
      <c r="FO5" s="213"/>
      <c r="FP5" s="213"/>
      <c r="FQ5" s="213"/>
      <c r="FR5" s="213"/>
      <c r="FS5" s="213"/>
      <c r="FT5" s="213"/>
      <c r="FU5" s="213"/>
      <c r="FV5" s="213"/>
      <c r="FW5" s="213"/>
      <c r="FX5" s="213"/>
      <c r="FY5" s="213"/>
      <c r="FZ5" s="213"/>
      <c r="GA5" s="213"/>
      <c r="GB5" s="213"/>
      <c r="GC5" s="213"/>
      <c r="GD5" s="213"/>
      <c r="GE5" s="213"/>
      <c r="GF5" s="213"/>
      <c r="GG5" s="213"/>
      <c r="GH5" s="213"/>
      <c r="GI5" s="213"/>
      <c r="GJ5" s="213"/>
      <c r="GK5" s="213"/>
      <c r="GL5" s="213"/>
      <c r="GM5" s="213"/>
      <c r="GN5" s="213"/>
      <c r="GO5" s="213"/>
      <c r="GP5" s="213"/>
      <c r="GQ5" s="213"/>
      <c r="GR5" s="213"/>
      <c r="GS5" s="213"/>
      <c r="GT5" s="213"/>
      <c r="GU5" s="213"/>
      <c r="GV5" s="213"/>
      <c r="GW5" s="213"/>
      <c r="GX5" s="213"/>
      <c r="GY5" s="213"/>
      <c r="GZ5" s="213"/>
      <c r="HA5" s="213"/>
      <c r="HB5" s="213"/>
      <c r="HC5" s="213"/>
      <c r="HD5" s="213"/>
      <c r="HE5" s="213"/>
      <c r="HF5" s="213"/>
      <c r="HG5" s="213"/>
      <c r="HH5" s="213"/>
      <c r="HI5" s="213"/>
      <c r="HJ5" s="213"/>
      <c r="HK5" s="213"/>
      <c r="HL5" s="213"/>
      <c r="HM5" s="213"/>
      <c r="HN5" s="213"/>
      <c r="HO5" s="213"/>
      <c r="HP5" s="213"/>
      <c r="HQ5" s="213"/>
      <c r="HR5" s="213"/>
      <c r="HS5" s="213"/>
      <c r="HT5" s="213"/>
      <c r="HU5" s="213"/>
      <c r="HV5" s="213"/>
      <c r="HW5" s="213"/>
      <c r="HX5" s="213"/>
      <c r="HY5" s="213"/>
      <c r="HZ5" s="213"/>
      <c r="IA5" s="213"/>
      <c r="IB5" s="213"/>
      <c r="IC5" s="213"/>
      <c r="ID5" s="213"/>
      <c r="IE5" s="213"/>
      <c r="IF5" s="213"/>
      <c r="IG5" s="213"/>
      <c r="IH5" s="213"/>
      <c r="II5" s="213"/>
      <c r="IJ5" s="213"/>
      <c r="IK5" s="213"/>
      <c r="IL5" s="213"/>
      <c r="IM5" s="213"/>
      <c r="IN5" s="213"/>
      <c r="IO5" s="213"/>
      <c r="IP5" s="213"/>
      <c r="IQ5" s="213"/>
      <c r="IR5" s="213"/>
      <c r="IS5" s="213"/>
      <c r="IT5" s="213"/>
      <c r="IU5" s="213"/>
      <c r="IV5" s="213"/>
      <c r="IW5" s="213"/>
      <c r="IX5" s="213"/>
      <c r="IY5" s="213"/>
      <c r="IZ5" s="213"/>
      <c r="JA5" s="213"/>
      <c r="JB5" s="213"/>
      <c r="JC5" s="213"/>
      <c r="JD5" s="213"/>
      <c r="JE5" s="213"/>
      <c r="JF5" s="213"/>
      <c r="JG5" s="213"/>
      <c r="JH5" s="213"/>
      <c r="JI5" s="213"/>
      <c r="JJ5" s="213"/>
      <c r="JK5" s="213"/>
      <c r="JL5" s="213"/>
      <c r="JM5" s="213"/>
      <c r="JN5" s="213"/>
      <c r="JO5" s="213"/>
      <c r="JP5" s="213"/>
      <c r="JQ5" s="213"/>
      <c r="JR5" s="213"/>
      <c r="JS5" s="213"/>
    </row>
    <row r="6" spans="1:279" s="214" customFormat="1" ht="32.25" customHeight="1" thickBot="1" x14ac:dyDescent="0.4">
      <c r="A6" s="362" t="s">
        <v>2</v>
      </c>
      <c r="B6" s="363"/>
      <c r="C6" s="364"/>
      <c r="D6" s="373" t="str">
        <f>'Mapa Final'!D6</f>
        <v xml:space="preserve">Despachos Judiciales </v>
      </c>
      <c r="E6" s="374"/>
      <c r="F6" s="374"/>
      <c r="G6" s="374"/>
      <c r="H6" s="374"/>
      <c r="I6" s="374"/>
      <c r="J6" s="374"/>
      <c r="K6" s="374"/>
      <c r="L6" s="374"/>
      <c r="M6" s="374"/>
      <c r="N6" s="375"/>
      <c r="O6" s="1"/>
      <c r="P6" s="1"/>
      <c r="Q6" s="1"/>
      <c r="R6" s="1"/>
      <c r="S6" s="1"/>
      <c r="T6" s="1"/>
      <c r="U6" s="1"/>
      <c r="V6" s="213"/>
      <c r="W6" s="213"/>
      <c r="X6" s="213"/>
      <c r="Y6" s="213"/>
      <c r="Z6" s="213"/>
      <c r="AA6" s="213"/>
      <c r="AB6" s="213"/>
      <c r="AC6" s="213"/>
      <c r="AD6" s="213"/>
      <c r="AE6" s="213"/>
      <c r="AF6" s="213"/>
      <c r="AG6" s="213"/>
      <c r="AH6" s="213"/>
      <c r="AI6" s="213"/>
      <c r="AJ6" s="213"/>
      <c r="AK6" s="213"/>
      <c r="AL6" s="213"/>
      <c r="AM6" s="213"/>
      <c r="AN6" s="213"/>
      <c r="AO6" s="213"/>
      <c r="AP6" s="213"/>
      <c r="AQ6" s="213"/>
      <c r="AR6" s="213"/>
      <c r="AS6" s="213"/>
      <c r="AT6" s="213"/>
      <c r="AU6" s="213"/>
      <c r="AV6" s="213"/>
      <c r="AW6" s="213"/>
      <c r="AX6" s="213"/>
      <c r="AY6" s="213"/>
      <c r="AZ6" s="213"/>
      <c r="BA6" s="213"/>
      <c r="BB6" s="213"/>
      <c r="BC6" s="213"/>
      <c r="BD6" s="213"/>
      <c r="BE6" s="213"/>
      <c r="BF6" s="213"/>
      <c r="BG6" s="213"/>
      <c r="BH6" s="213"/>
      <c r="BI6" s="213"/>
      <c r="BJ6" s="213"/>
      <c r="BK6" s="213"/>
      <c r="BL6" s="213"/>
      <c r="BM6" s="213"/>
      <c r="BN6" s="213"/>
      <c r="BO6" s="213"/>
      <c r="BP6" s="213"/>
      <c r="BQ6" s="213"/>
      <c r="BR6" s="213"/>
      <c r="BS6" s="213"/>
      <c r="BT6" s="213"/>
      <c r="BU6" s="213"/>
      <c r="BV6" s="213"/>
      <c r="BW6" s="213"/>
      <c r="BX6" s="213"/>
      <c r="BY6" s="213"/>
      <c r="BZ6" s="213"/>
      <c r="CA6" s="213"/>
      <c r="CB6" s="213"/>
      <c r="CC6" s="213"/>
      <c r="CD6" s="213"/>
      <c r="CE6" s="213"/>
      <c r="CF6" s="213"/>
      <c r="CG6" s="213"/>
      <c r="CH6" s="213"/>
      <c r="CI6" s="213"/>
      <c r="CJ6" s="213"/>
      <c r="CK6" s="213"/>
      <c r="CL6" s="213"/>
      <c r="CM6" s="213"/>
      <c r="CN6" s="213"/>
      <c r="CO6" s="213"/>
      <c r="CP6" s="213"/>
      <c r="CQ6" s="213"/>
      <c r="CR6" s="213"/>
      <c r="CS6" s="213"/>
      <c r="CT6" s="213"/>
      <c r="CU6" s="213"/>
      <c r="CV6" s="213"/>
      <c r="CW6" s="213"/>
      <c r="CX6" s="213"/>
      <c r="CY6" s="213"/>
      <c r="CZ6" s="213"/>
      <c r="DA6" s="213"/>
      <c r="DB6" s="213"/>
      <c r="DC6" s="213"/>
      <c r="DD6" s="213"/>
      <c r="DE6" s="213"/>
      <c r="DF6" s="213"/>
      <c r="DG6" s="213"/>
      <c r="DH6" s="213"/>
      <c r="DI6" s="213"/>
      <c r="DJ6" s="213"/>
      <c r="DK6" s="213"/>
      <c r="DL6" s="213"/>
      <c r="DM6" s="213"/>
      <c r="DN6" s="213"/>
      <c r="DO6" s="213"/>
      <c r="DP6" s="213"/>
      <c r="DQ6" s="213"/>
      <c r="DR6" s="213"/>
      <c r="DS6" s="213"/>
      <c r="DT6" s="213"/>
      <c r="DU6" s="213"/>
      <c r="DV6" s="213"/>
      <c r="DW6" s="213"/>
      <c r="DX6" s="213"/>
      <c r="DY6" s="213"/>
      <c r="DZ6" s="213"/>
      <c r="EA6" s="213"/>
      <c r="EB6" s="213"/>
      <c r="EC6" s="213"/>
      <c r="ED6" s="213"/>
      <c r="EE6" s="213"/>
      <c r="EF6" s="213"/>
      <c r="EG6" s="213"/>
      <c r="EH6" s="213"/>
      <c r="EI6" s="213"/>
      <c r="EJ6" s="213"/>
      <c r="EK6" s="213"/>
      <c r="EL6" s="213"/>
      <c r="EM6" s="213"/>
      <c r="EN6" s="213"/>
      <c r="EO6" s="213"/>
      <c r="EP6" s="213"/>
      <c r="EQ6" s="213"/>
      <c r="ER6" s="213"/>
      <c r="ES6" s="213"/>
      <c r="ET6" s="213"/>
      <c r="EU6" s="213"/>
      <c r="EV6" s="213"/>
      <c r="EW6" s="213"/>
      <c r="EX6" s="213"/>
      <c r="EY6" s="213"/>
      <c r="EZ6" s="213"/>
      <c r="FA6" s="213"/>
      <c r="FB6" s="213"/>
      <c r="FC6" s="213"/>
      <c r="FD6" s="213"/>
      <c r="FE6" s="213"/>
      <c r="FF6" s="213"/>
      <c r="FG6" s="213"/>
      <c r="FH6" s="213"/>
      <c r="FI6" s="213"/>
      <c r="FJ6" s="213"/>
      <c r="FK6" s="213"/>
      <c r="FL6" s="213"/>
      <c r="FM6" s="213"/>
      <c r="FN6" s="213"/>
      <c r="FO6" s="213"/>
      <c r="FP6" s="213"/>
      <c r="FQ6" s="213"/>
      <c r="FR6" s="213"/>
      <c r="FS6" s="213"/>
      <c r="FT6" s="213"/>
      <c r="FU6" s="213"/>
      <c r="FV6" s="213"/>
      <c r="FW6" s="213"/>
      <c r="FX6" s="213"/>
      <c r="FY6" s="213"/>
      <c r="FZ6" s="213"/>
      <c r="GA6" s="213"/>
      <c r="GB6" s="213"/>
      <c r="GC6" s="213"/>
      <c r="GD6" s="213"/>
      <c r="GE6" s="213"/>
      <c r="GF6" s="213"/>
      <c r="GG6" s="213"/>
      <c r="GH6" s="213"/>
      <c r="GI6" s="213"/>
      <c r="GJ6" s="213"/>
      <c r="GK6" s="213"/>
      <c r="GL6" s="213"/>
      <c r="GM6" s="213"/>
      <c r="GN6" s="213"/>
      <c r="GO6" s="213"/>
      <c r="GP6" s="213"/>
      <c r="GQ6" s="213"/>
      <c r="GR6" s="213"/>
      <c r="GS6" s="213"/>
      <c r="GT6" s="213"/>
      <c r="GU6" s="213"/>
      <c r="GV6" s="213"/>
      <c r="GW6" s="213"/>
      <c r="GX6" s="213"/>
      <c r="GY6" s="213"/>
      <c r="GZ6" s="213"/>
      <c r="HA6" s="213"/>
      <c r="HB6" s="213"/>
      <c r="HC6" s="213"/>
      <c r="HD6" s="213"/>
      <c r="HE6" s="213"/>
      <c r="HF6" s="213"/>
      <c r="HG6" s="213"/>
      <c r="HH6" s="213"/>
      <c r="HI6" s="213"/>
      <c r="HJ6" s="213"/>
      <c r="HK6" s="213"/>
      <c r="HL6" s="213"/>
      <c r="HM6" s="213"/>
      <c r="HN6" s="213"/>
      <c r="HO6" s="213"/>
      <c r="HP6" s="213"/>
      <c r="HQ6" s="213"/>
      <c r="HR6" s="213"/>
      <c r="HS6" s="213"/>
      <c r="HT6" s="213"/>
      <c r="HU6" s="213"/>
      <c r="HV6" s="213"/>
      <c r="HW6" s="213"/>
      <c r="HX6" s="213"/>
      <c r="HY6" s="213"/>
      <c r="HZ6" s="213"/>
      <c r="IA6" s="213"/>
      <c r="IB6" s="213"/>
      <c r="IC6" s="213"/>
      <c r="ID6" s="213"/>
      <c r="IE6" s="213"/>
      <c r="IF6" s="213"/>
      <c r="IG6" s="213"/>
      <c r="IH6" s="213"/>
      <c r="II6" s="213"/>
      <c r="IJ6" s="213"/>
      <c r="IK6" s="213"/>
      <c r="IL6" s="213"/>
      <c r="IM6" s="213"/>
      <c r="IN6" s="213"/>
      <c r="IO6" s="213"/>
      <c r="IP6" s="213"/>
      <c r="IQ6" s="213"/>
      <c r="IR6" s="213"/>
      <c r="IS6" s="213"/>
      <c r="IT6" s="213"/>
      <c r="IU6" s="213"/>
      <c r="IV6" s="213"/>
      <c r="IW6" s="213"/>
      <c r="IX6" s="213"/>
      <c r="IY6" s="213"/>
      <c r="IZ6" s="213"/>
      <c r="JA6" s="213"/>
      <c r="JB6" s="213"/>
      <c r="JC6" s="213"/>
      <c r="JD6" s="213"/>
      <c r="JE6" s="213"/>
      <c r="JF6" s="213"/>
      <c r="JG6" s="213"/>
      <c r="JH6" s="213"/>
      <c r="JI6" s="213"/>
      <c r="JJ6" s="213"/>
      <c r="JK6" s="213"/>
      <c r="JL6" s="213"/>
      <c r="JM6" s="213"/>
      <c r="JN6" s="213"/>
      <c r="JO6" s="213"/>
      <c r="JP6" s="213"/>
      <c r="JQ6" s="213"/>
      <c r="JR6" s="213"/>
      <c r="JS6" s="213"/>
    </row>
    <row r="7" spans="1:279" s="217" customFormat="1" ht="38.25" customHeight="1" thickTop="1" thickBot="1" x14ac:dyDescent="0.5">
      <c r="A7" s="450" t="s">
        <v>439</v>
      </c>
      <c r="B7" s="451"/>
      <c r="C7" s="451"/>
      <c r="D7" s="451"/>
      <c r="E7" s="451"/>
      <c r="F7" s="452"/>
      <c r="G7" s="215"/>
      <c r="H7" s="453" t="s">
        <v>440</v>
      </c>
      <c r="I7" s="453"/>
      <c r="J7" s="453"/>
      <c r="K7" s="453" t="s">
        <v>441</v>
      </c>
      <c r="L7" s="453"/>
      <c r="M7" s="453"/>
      <c r="N7" s="454" t="s">
        <v>303</v>
      </c>
      <c r="O7" s="459" t="s">
        <v>442</v>
      </c>
      <c r="P7" s="461" t="s">
        <v>443</v>
      </c>
      <c r="Q7" s="464"/>
      <c r="R7" s="462"/>
      <c r="S7" s="461" t="s">
        <v>444</v>
      </c>
      <c r="T7" s="462"/>
      <c r="U7" s="463" t="s">
        <v>457</v>
      </c>
      <c r="V7" s="216"/>
      <c r="W7" s="216"/>
      <c r="X7" s="216"/>
      <c r="Y7" s="216"/>
      <c r="Z7" s="216"/>
      <c r="AA7" s="216"/>
      <c r="AB7" s="216"/>
      <c r="AC7" s="216"/>
      <c r="AD7" s="216"/>
      <c r="AE7" s="216"/>
      <c r="AF7" s="216"/>
      <c r="AG7" s="216"/>
      <c r="AH7" s="216"/>
      <c r="AI7" s="216"/>
      <c r="AJ7" s="216"/>
      <c r="AK7" s="216"/>
      <c r="AL7" s="216"/>
      <c r="AM7" s="216"/>
      <c r="AN7" s="216"/>
      <c r="AO7" s="216"/>
      <c r="AP7" s="216"/>
      <c r="AQ7" s="216"/>
      <c r="AR7" s="216"/>
      <c r="AS7" s="216"/>
      <c r="AT7" s="216"/>
      <c r="AU7" s="216"/>
      <c r="AV7" s="216"/>
      <c r="AW7" s="216"/>
      <c r="AX7" s="216"/>
      <c r="AY7" s="216"/>
      <c r="AZ7" s="216"/>
      <c r="BA7" s="216"/>
      <c r="BB7" s="216"/>
      <c r="BC7" s="216"/>
      <c r="BD7" s="216"/>
      <c r="BE7" s="216"/>
      <c r="BF7" s="216"/>
      <c r="BG7" s="216"/>
      <c r="BH7" s="216"/>
      <c r="BI7" s="216"/>
      <c r="BJ7" s="216"/>
      <c r="BK7" s="216"/>
      <c r="BL7" s="216"/>
      <c r="BM7" s="216"/>
      <c r="BN7" s="216"/>
      <c r="BO7" s="216"/>
      <c r="BP7" s="216"/>
      <c r="BQ7" s="216"/>
      <c r="BR7" s="216"/>
      <c r="BS7" s="216"/>
      <c r="BT7" s="216"/>
      <c r="BU7" s="216"/>
      <c r="BV7" s="216"/>
      <c r="BW7" s="216"/>
      <c r="BX7" s="216"/>
      <c r="BY7" s="216"/>
      <c r="BZ7" s="216"/>
      <c r="CA7" s="216"/>
      <c r="CB7" s="216"/>
      <c r="CC7" s="216"/>
      <c r="CD7" s="216"/>
      <c r="CE7" s="216"/>
      <c r="CF7" s="216"/>
      <c r="CG7" s="216"/>
      <c r="CH7" s="216"/>
      <c r="CI7" s="216"/>
      <c r="CJ7" s="216"/>
      <c r="CK7" s="216"/>
      <c r="CL7" s="216"/>
      <c r="CM7" s="216"/>
      <c r="CN7" s="216"/>
      <c r="CO7" s="216"/>
      <c r="CP7" s="216"/>
      <c r="CQ7" s="216"/>
      <c r="CR7" s="216"/>
      <c r="CS7" s="216"/>
      <c r="CT7" s="216"/>
      <c r="CU7" s="216"/>
      <c r="CV7" s="216"/>
      <c r="CW7" s="216"/>
      <c r="CX7" s="216"/>
      <c r="CY7" s="216"/>
      <c r="CZ7" s="216"/>
      <c r="DA7" s="216"/>
      <c r="DB7" s="216"/>
      <c r="DC7" s="216"/>
      <c r="DD7" s="216"/>
      <c r="DE7" s="216"/>
      <c r="DF7" s="216"/>
      <c r="DG7" s="216"/>
      <c r="DH7" s="216"/>
      <c r="DI7" s="216"/>
      <c r="DJ7" s="216"/>
      <c r="DK7" s="216"/>
      <c r="DL7" s="216"/>
      <c r="DM7" s="216"/>
      <c r="DN7" s="216"/>
      <c r="DO7" s="216"/>
      <c r="DP7" s="216"/>
      <c r="DQ7" s="216"/>
      <c r="DR7" s="216"/>
      <c r="DS7" s="216"/>
      <c r="DT7" s="216"/>
      <c r="DU7" s="216"/>
      <c r="DV7" s="216"/>
      <c r="DW7" s="216"/>
      <c r="DX7" s="216"/>
      <c r="DY7" s="216"/>
      <c r="DZ7" s="216"/>
      <c r="EA7" s="216"/>
      <c r="EB7" s="216"/>
      <c r="EC7" s="216"/>
      <c r="ED7" s="216"/>
      <c r="EE7" s="216"/>
      <c r="EF7" s="216"/>
      <c r="EG7" s="216"/>
      <c r="EH7" s="216"/>
      <c r="EI7" s="216"/>
      <c r="EJ7" s="216"/>
      <c r="EK7" s="216"/>
      <c r="EL7" s="216"/>
      <c r="EM7" s="216"/>
      <c r="EN7" s="216"/>
      <c r="EO7" s="216"/>
      <c r="EP7" s="216"/>
      <c r="EQ7" s="216"/>
      <c r="ER7" s="216"/>
      <c r="ES7" s="216"/>
      <c r="ET7" s="216"/>
      <c r="EU7" s="216"/>
      <c r="EV7" s="216"/>
      <c r="EW7" s="216"/>
      <c r="EX7" s="216"/>
      <c r="EY7" s="216"/>
      <c r="EZ7" s="216"/>
      <c r="FA7" s="216"/>
      <c r="FB7" s="216"/>
      <c r="FC7" s="216"/>
      <c r="FD7" s="216"/>
      <c r="FE7" s="216"/>
      <c r="FF7" s="216"/>
      <c r="FG7" s="216"/>
      <c r="FH7" s="216"/>
      <c r="FI7" s="216"/>
      <c r="FJ7" s="216"/>
      <c r="FK7" s="216"/>
      <c r="FL7" s="216"/>
      <c r="FM7" s="216"/>
      <c r="FN7" s="216"/>
      <c r="FO7" s="216"/>
      <c r="FP7" s="216"/>
      <c r="FQ7" s="216"/>
      <c r="FR7" s="216"/>
      <c r="FS7" s="216"/>
      <c r="FT7" s="216"/>
      <c r="FU7" s="216"/>
    </row>
    <row r="8" spans="1:279" s="225" customFormat="1" ht="81" customHeight="1" thickTop="1" thickBot="1" x14ac:dyDescent="0.5">
      <c r="A8" s="218" t="s">
        <v>210</v>
      </c>
      <c r="B8" s="218" t="s">
        <v>460</v>
      </c>
      <c r="C8" s="219" t="s">
        <v>8</v>
      </c>
      <c r="D8" s="220" t="s">
        <v>446</v>
      </c>
      <c r="E8" s="234" t="s">
        <v>10</v>
      </c>
      <c r="F8" s="234" t="s">
        <v>11</v>
      </c>
      <c r="G8" s="234" t="s">
        <v>12</v>
      </c>
      <c r="H8" s="222" t="s">
        <v>447</v>
      </c>
      <c r="I8" s="222" t="s">
        <v>38</v>
      </c>
      <c r="J8" s="222" t="s">
        <v>448</v>
      </c>
      <c r="K8" s="222" t="s">
        <v>447</v>
      </c>
      <c r="L8" s="222" t="s">
        <v>449</v>
      </c>
      <c r="M8" s="222" t="s">
        <v>448</v>
      </c>
      <c r="N8" s="454"/>
      <c r="O8" s="460"/>
      <c r="P8" s="223" t="s">
        <v>450</v>
      </c>
      <c r="Q8" s="223" t="s">
        <v>451</v>
      </c>
      <c r="R8" s="223" t="s">
        <v>499</v>
      </c>
      <c r="S8" s="223" t="s">
        <v>452</v>
      </c>
      <c r="T8" s="223" t="s">
        <v>453</v>
      </c>
      <c r="U8" s="463"/>
      <c r="V8" s="224"/>
      <c r="W8" s="224"/>
      <c r="X8" s="224"/>
      <c r="Y8" s="224"/>
      <c r="Z8" s="224"/>
      <c r="AA8" s="224"/>
      <c r="AB8" s="224"/>
      <c r="AC8" s="224"/>
      <c r="AD8" s="224"/>
      <c r="AE8" s="224"/>
      <c r="AF8" s="224"/>
      <c r="AG8" s="224"/>
      <c r="AH8" s="224"/>
      <c r="AI8" s="224"/>
      <c r="AJ8" s="224"/>
      <c r="AK8" s="224"/>
      <c r="AL8" s="224"/>
      <c r="AM8" s="224"/>
      <c r="AN8" s="224"/>
      <c r="AO8" s="224"/>
      <c r="AP8" s="224"/>
      <c r="AQ8" s="224"/>
      <c r="AR8" s="224"/>
      <c r="AS8" s="224"/>
      <c r="AT8" s="224"/>
      <c r="AU8" s="224"/>
      <c r="AV8" s="224"/>
      <c r="AW8" s="224"/>
      <c r="AX8" s="224"/>
      <c r="AY8" s="224"/>
      <c r="AZ8" s="224"/>
      <c r="BA8" s="224"/>
      <c r="BB8" s="224"/>
      <c r="BC8" s="224"/>
      <c r="BD8" s="224"/>
      <c r="BE8" s="224"/>
      <c r="BF8" s="224"/>
      <c r="BG8" s="224"/>
      <c r="BH8" s="224"/>
      <c r="BI8" s="224"/>
      <c r="BJ8" s="224"/>
      <c r="BK8" s="224"/>
      <c r="BL8" s="224"/>
      <c r="BM8" s="224"/>
      <c r="BN8" s="224"/>
      <c r="BO8" s="224"/>
      <c r="BP8" s="224"/>
      <c r="BQ8" s="224"/>
      <c r="BR8" s="224"/>
      <c r="BS8" s="224"/>
      <c r="BT8" s="224"/>
      <c r="BU8" s="224"/>
      <c r="BV8" s="224"/>
      <c r="BW8" s="224"/>
      <c r="BX8" s="224"/>
      <c r="BY8" s="224"/>
      <c r="BZ8" s="224"/>
      <c r="CA8" s="224"/>
      <c r="CB8" s="224"/>
      <c r="CC8" s="224"/>
      <c r="CD8" s="224"/>
      <c r="CE8" s="224"/>
      <c r="CF8" s="224"/>
      <c r="CG8" s="224"/>
      <c r="CH8" s="224"/>
      <c r="CI8" s="224"/>
      <c r="CJ8" s="224"/>
      <c r="CK8" s="224"/>
      <c r="CL8" s="224"/>
      <c r="CM8" s="224"/>
      <c r="CN8" s="224"/>
      <c r="CO8" s="224"/>
      <c r="CP8" s="224"/>
      <c r="CQ8" s="224"/>
      <c r="CR8" s="224"/>
      <c r="CS8" s="224"/>
      <c r="CT8" s="224"/>
      <c r="CU8" s="224"/>
      <c r="CV8" s="224"/>
      <c r="CW8" s="224"/>
      <c r="CX8" s="224"/>
      <c r="CY8" s="224"/>
      <c r="CZ8" s="224"/>
      <c r="DA8" s="224"/>
      <c r="DB8" s="224"/>
      <c r="DC8" s="224"/>
      <c r="DD8" s="224"/>
      <c r="DE8" s="224"/>
      <c r="DF8" s="224"/>
      <c r="DG8" s="224"/>
      <c r="DH8" s="224"/>
      <c r="DI8" s="224"/>
      <c r="DJ8" s="224"/>
      <c r="DK8" s="224"/>
      <c r="DL8" s="224"/>
      <c r="DM8" s="224"/>
      <c r="DN8" s="224"/>
      <c r="DO8" s="224"/>
      <c r="DP8" s="224"/>
      <c r="DQ8" s="224"/>
      <c r="DR8" s="224"/>
      <c r="DS8" s="224"/>
      <c r="DT8" s="224"/>
      <c r="DU8" s="224"/>
      <c r="DV8" s="224"/>
      <c r="DW8" s="224"/>
      <c r="DX8" s="224"/>
      <c r="DY8" s="224"/>
      <c r="DZ8" s="224"/>
      <c r="EA8" s="224"/>
      <c r="EB8" s="224"/>
      <c r="EC8" s="224"/>
      <c r="ED8" s="224"/>
      <c r="EE8" s="224"/>
      <c r="EF8" s="224"/>
      <c r="EG8" s="224"/>
      <c r="EH8" s="224"/>
      <c r="EI8" s="224"/>
      <c r="EJ8" s="224"/>
      <c r="EK8" s="224"/>
      <c r="EL8" s="224"/>
      <c r="EM8" s="224"/>
      <c r="EN8" s="224"/>
      <c r="EO8" s="224"/>
      <c r="EP8" s="224"/>
      <c r="EQ8" s="224"/>
      <c r="ER8" s="224"/>
      <c r="ES8" s="224"/>
      <c r="ET8" s="224"/>
      <c r="EU8" s="224"/>
      <c r="EV8" s="224"/>
      <c r="EW8" s="224"/>
      <c r="EX8" s="224"/>
      <c r="EY8" s="224"/>
      <c r="EZ8" s="224"/>
      <c r="FA8" s="224"/>
      <c r="FB8" s="224"/>
      <c r="FC8" s="224"/>
      <c r="FD8" s="224"/>
      <c r="FE8" s="224"/>
      <c r="FF8" s="224"/>
      <c r="FG8" s="224"/>
      <c r="FH8" s="224"/>
      <c r="FI8" s="224"/>
      <c r="FJ8" s="224"/>
      <c r="FK8" s="224"/>
      <c r="FL8" s="224"/>
      <c r="FM8" s="224"/>
      <c r="FN8" s="224"/>
      <c r="FO8" s="224"/>
      <c r="FP8" s="224"/>
      <c r="FQ8" s="224"/>
      <c r="FR8" s="224"/>
      <c r="FS8" s="224"/>
      <c r="FT8" s="224"/>
      <c r="FU8" s="224"/>
    </row>
    <row r="9" spans="1:279" s="226" customFormat="1" ht="10.5" customHeight="1" thickTop="1" thickBot="1" x14ac:dyDescent="0.5">
      <c r="A9" s="465"/>
      <c r="B9" s="466"/>
      <c r="C9" s="466"/>
      <c r="D9" s="466"/>
      <c r="E9" s="466"/>
      <c r="F9" s="466"/>
      <c r="G9" s="466"/>
      <c r="H9" s="466"/>
      <c r="I9" s="466"/>
      <c r="J9" s="466"/>
      <c r="K9" s="466"/>
      <c r="L9" s="466"/>
      <c r="M9" s="466"/>
      <c r="N9" s="466"/>
      <c r="U9" s="227"/>
      <c r="V9" s="228"/>
      <c r="W9" s="228"/>
      <c r="X9" s="228"/>
      <c r="Y9" s="228"/>
      <c r="Z9" s="228"/>
      <c r="AA9" s="228"/>
      <c r="AB9" s="228"/>
      <c r="AC9" s="228"/>
      <c r="AD9" s="228"/>
      <c r="AE9" s="228"/>
      <c r="AF9" s="228"/>
      <c r="AG9" s="228"/>
      <c r="AH9" s="228"/>
      <c r="AI9" s="228"/>
      <c r="AJ9" s="228"/>
      <c r="AK9" s="228"/>
      <c r="AL9" s="228"/>
      <c r="AM9" s="228"/>
      <c r="AN9" s="228"/>
      <c r="AO9" s="228"/>
      <c r="AP9" s="228"/>
      <c r="AQ9" s="228"/>
      <c r="AR9" s="228"/>
      <c r="AS9" s="228"/>
      <c r="AT9" s="228"/>
      <c r="AU9" s="228"/>
      <c r="AV9" s="228"/>
      <c r="AW9" s="228"/>
      <c r="AX9" s="228"/>
      <c r="AY9" s="228"/>
      <c r="AZ9" s="228"/>
      <c r="BA9" s="228"/>
      <c r="BB9" s="228"/>
      <c r="BC9" s="228"/>
      <c r="BD9" s="228"/>
      <c r="BE9" s="228"/>
      <c r="BF9" s="228"/>
      <c r="BG9" s="228"/>
      <c r="BH9" s="228"/>
      <c r="BI9" s="228"/>
      <c r="BJ9" s="228"/>
      <c r="BK9" s="228"/>
      <c r="BL9" s="228"/>
      <c r="BM9" s="228"/>
      <c r="BN9" s="228"/>
      <c r="BO9" s="228"/>
      <c r="BP9" s="228"/>
      <c r="BQ9" s="228"/>
      <c r="BR9" s="228"/>
      <c r="BS9" s="228"/>
      <c r="BT9" s="228"/>
      <c r="BU9" s="228"/>
      <c r="BV9" s="228"/>
      <c r="BW9" s="228"/>
      <c r="BX9" s="228"/>
      <c r="BY9" s="228"/>
      <c r="BZ9" s="228"/>
      <c r="CA9" s="228"/>
      <c r="CB9" s="228"/>
      <c r="CC9" s="228"/>
      <c r="CD9" s="228"/>
      <c r="CE9" s="228"/>
      <c r="CF9" s="228"/>
      <c r="CG9" s="228"/>
      <c r="CH9" s="228"/>
      <c r="CI9" s="228"/>
      <c r="CJ9" s="228"/>
      <c r="CK9" s="228"/>
      <c r="CL9" s="228"/>
      <c r="CM9" s="228"/>
      <c r="CN9" s="228"/>
      <c r="CO9" s="228"/>
      <c r="CP9" s="228"/>
      <c r="CQ9" s="228"/>
      <c r="CR9" s="228"/>
      <c r="CS9" s="228"/>
      <c r="CT9" s="228"/>
      <c r="CU9" s="228"/>
      <c r="CV9" s="228"/>
      <c r="CW9" s="228"/>
      <c r="CX9" s="228"/>
      <c r="CY9" s="228"/>
      <c r="CZ9" s="228"/>
      <c r="DA9" s="228"/>
      <c r="DB9" s="228"/>
      <c r="DC9" s="228"/>
      <c r="DD9" s="228"/>
      <c r="DE9" s="228"/>
      <c r="DF9" s="228"/>
      <c r="DG9" s="228"/>
      <c r="DH9" s="228"/>
      <c r="DI9" s="228"/>
      <c r="DJ9" s="228"/>
      <c r="DK9" s="228"/>
      <c r="DL9" s="228"/>
      <c r="DM9" s="228"/>
      <c r="DN9" s="228"/>
      <c r="DO9" s="228"/>
      <c r="DP9" s="228"/>
      <c r="DQ9" s="228"/>
      <c r="DR9" s="228"/>
      <c r="DS9" s="228"/>
      <c r="DT9" s="228"/>
      <c r="DU9" s="228"/>
      <c r="DV9" s="228"/>
      <c r="DW9" s="228"/>
      <c r="DX9" s="228"/>
      <c r="DY9" s="228"/>
      <c r="DZ9" s="228"/>
      <c r="EA9" s="228"/>
      <c r="EB9" s="228"/>
      <c r="EC9" s="228"/>
      <c r="ED9" s="228"/>
      <c r="EE9" s="228"/>
      <c r="EF9" s="228"/>
      <c r="EG9" s="228"/>
      <c r="EH9" s="228"/>
      <c r="EI9" s="228"/>
      <c r="EJ9" s="228"/>
      <c r="EK9" s="228"/>
      <c r="EL9" s="228"/>
      <c r="EM9" s="228"/>
      <c r="EN9" s="228"/>
      <c r="EO9" s="228"/>
      <c r="EP9" s="228"/>
      <c r="EQ9" s="228"/>
      <c r="ER9" s="228"/>
      <c r="ES9" s="228"/>
      <c r="ET9" s="228"/>
      <c r="EU9" s="228"/>
      <c r="EV9" s="228"/>
      <c r="EW9" s="228"/>
      <c r="EX9" s="228"/>
      <c r="EY9" s="228"/>
      <c r="EZ9" s="228"/>
      <c r="FA9" s="228"/>
      <c r="FB9" s="228"/>
      <c r="FC9" s="228"/>
      <c r="FD9" s="228"/>
      <c r="FE9" s="228"/>
      <c r="FF9" s="228"/>
      <c r="FG9" s="228"/>
      <c r="FH9" s="228"/>
      <c r="FI9" s="228"/>
      <c r="FJ9" s="228"/>
      <c r="FK9" s="228"/>
      <c r="FL9" s="228"/>
      <c r="FM9" s="228"/>
      <c r="FN9" s="228"/>
      <c r="FO9" s="228"/>
      <c r="FP9" s="228"/>
      <c r="FQ9" s="228"/>
      <c r="FR9" s="228"/>
      <c r="FS9" s="228"/>
      <c r="FT9" s="228"/>
      <c r="FU9" s="228"/>
    </row>
    <row r="10" spans="1:279" s="229" customFormat="1" ht="15" customHeight="1" x14ac:dyDescent="0.4">
      <c r="A10" s="467">
        <f>'Mapa Final'!A10</f>
        <v>1</v>
      </c>
      <c r="B10" s="470" t="str">
        <f>'Mapa Final'!B10</f>
        <v>Vencimiento de Términos</v>
      </c>
      <c r="C10" s="470" t="str">
        <f>'Mapa Final'!C10</f>
        <v>Vulneración de los derechos fundamentales de los ciudadanos</v>
      </c>
      <c r="D10" s="470" t="str">
        <f>'Mapa Final'!D10</f>
        <v xml:space="preserve">1. Falta de implementación de modelos operativos de preparación de audiencias (MOPA's) y guías de realización de audiencias para reducir el tiempo de las diligencias.
2.Insuficiencia de personal para la carga laboral presentada.
3.Incremento de solicitudes vía correo electrónico, reparto de demandas y solicitudes judiciales..
4.Demora en la entrega del reparto por parte del centro de sevicios
5.Afectación del orden público, genera mayor demanda y congestión de la justicia.
</v>
      </c>
      <c r="E10" s="473" t="str">
        <f>'Mapa Final'!E10</f>
        <v xml:space="preserve"> Actuaciones procesales después del vencimiento de los términos legales  </v>
      </c>
      <c r="F10" s="473" t="str">
        <f>'Mapa Final'!F10</f>
        <v xml:space="preserve">Posibilidad de vulneración de los derechos fundamentales de los ciudadanos  debido a las  actuaciones procesales después del vencimiento de los términos legales  </v>
      </c>
      <c r="G10" s="473" t="str">
        <f>'Mapa Final'!G10</f>
        <v>Usuarios, productos y prácticas organizacionales</v>
      </c>
      <c r="H10" s="480" t="str">
        <f>'Mapa Final'!I10</f>
        <v>Muy Alta</v>
      </c>
      <c r="I10" s="483" t="str">
        <f>'Mapa Final'!L10</f>
        <v>Mayor</v>
      </c>
      <c r="J10" s="492" t="str">
        <f>'Mapa Final'!N10</f>
        <v xml:space="preserve">Alto </v>
      </c>
      <c r="K10" s="489" t="str">
        <f>'Mapa Final'!AA10</f>
        <v>Media</v>
      </c>
      <c r="L10" s="489" t="str">
        <f>'Mapa Final'!AE10</f>
        <v>Mayor</v>
      </c>
      <c r="M10" s="486" t="str">
        <f>'Mapa Final'!AG10</f>
        <v xml:space="preserve">Alto </v>
      </c>
      <c r="N10" s="489" t="str">
        <f>'Mapa Final'!AH10</f>
        <v>Evitar</v>
      </c>
      <c r="O10" s="326" t="s">
        <v>502</v>
      </c>
      <c r="P10" s="479"/>
      <c r="Q10" s="479"/>
      <c r="R10" s="479" t="s">
        <v>547</v>
      </c>
      <c r="S10" s="476">
        <v>44378</v>
      </c>
      <c r="T10" s="476">
        <v>44469</v>
      </c>
      <c r="U10" s="479" t="s">
        <v>548</v>
      </c>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c r="FS10" s="35"/>
      <c r="FT10" s="35"/>
      <c r="FU10" s="35"/>
    </row>
    <row r="11" spans="1:279" s="229" customFormat="1" ht="13.5" customHeight="1" x14ac:dyDescent="0.4">
      <c r="A11" s="468"/>
      <c r="B11" s="471"/>
      <c r="C11" s="471"/>
      <c r="D11" s="471"/>
      <c r="E11" s="474"/>
      <c r="F11" s="474"/>
      <c r="G11" s="474"/>
      <c r="H11" s="481"/>
      <c r="I11" s="484"/>
      <c r="J11" s="493"/>
      <c r="K11" s="490"/>
      <c r="L11" s="490"/>
      <c r="M11" s="487"/>
      <c r="N11" s="490"/>
      <c r="O11" s="326"/>
      <c r="P11" s="477"/>
      <c r="Q11" s="477"/>
      <c r="R11" s="477"/>
      <c r="S11" s="477"/>
      <c r="T11" s="477"/>
      <c r="U11" s="477"/>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c r="FS11" s="35"/>
      <c r="FT11" s="35"/>
      <c r="FU11" s="35"/>
    </row>
    <row r="12" spans="1:279" s="229" customFormat="1" ht="13.5" customHeight="1" x14ac:dyDescent="0.4">
      <c r="A12" s="468"/>
      <c r="B12" s="471"/>
      <c r="C12" s="471"/>
      <c r="D12" s="471"/>
      <c r="E12" s="474"/>
      <c r="F12" s="474"/>
      <c r="G12" s="474"/>
      <c r="H12" s="481"/>
      <c r="I12" s="484"/>
      <c r="J12" s="493"/>
      <c r="K12" s="490"/>
      <c r="L12" s="490"/>
      <c r="M12" s="487"/>
      <c r="N12" s="490"/>
      <c r="O12" s="326"/>
      <c r="P12" s="477"/>
      <c r="Q12" s="477"/>
      <c r="R12" s="477"/>
      <c r="S12" s="477"/>
      <c r="T12" s="477"/>
      <c r="U12" s="477"/>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c r="FS12" s="35"/>
      <c r="FT12" s="35"/>
      <c r="FU12" s="35"/>
    </row>
    <row r="13" spans="1:279" s="229" customFormat="1" ht="13.5" customHeight="1" x14ac:dyDescent="0.4">
      <c r="A13" s="468"/>
      <c r="B13" s="471"/>
      <c r="C13" s="471"/>
      <c r="D13" s="471"/>
      <c r="E13" s="474"/>
      <c r="F13" s="474"/>
      <c r="G13" s="474"/>
      <c r="H13" s="481"/>
      <c r="I13" s="484"/>
      <c r="J13" s="493"/>
      <c r="K13" s="490"/>
      <c r="L13" s="490"/>
      <c r="M13" s="487"/>
      <c r="N13" s="490"/>
      <c r="O13" s="326"/>
      <c r="P13" s="477"/>
      <c r="Q13" s="477"/>
      <c r="R13" s="477"/>
      <c r="S13" s="477"/>
      <c r="T13" s="477"/>
      <c r="U13" s="477"/>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c r="FS13" s="35"/>
      <c r="FT13" s="35"/>
      <c r="FU13" s="35"/>
    </row>
    <row r="14" spans="1:279" s="229" customFormat="1" ht="238.5" customHeight="1" thickBot="1" x14ac:dyDescent="0.45">
      <c r="A14" s="469"/>
      <c r="B14" s="472"/>
      <c r="C14" s="472"/>
      <c r="D14" s="472"/>
      <c r="E14" s="475"/>
      <c r="F14" s="475"/>
      <c r="G14" s="475"/>
      <c r="H14" s="482"/>
      <c r="I14" s="485"/>
      <c r="J14" s="494"/>
      <c r="K14" s="491"/>
      <c r="L14" s="491"/>
      <c r="M14" s="488"/>
      <c r="N14" s="491"/>
      <c r="O14" s="326"/>
      <c r="P14" s="478"/>
      <c r="Q14" s="478"/>
      <c r="R14" s="478"/>
      <c r="S14" s="478"/>
      <c r="T14" s="478"/>
      <c r="U14" s="478"/>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c r="DY14" s="35"/>
      <c r="DZ14" s="35"/>
      <c r="EA14" s="35"/>
      <c r="EB14" s="35"/>
      <c r="EC14" s="35"/>
      <c r="ED14" s="35"/>
      <c r="EE14" s="35"/>
      <c r="EF14" s="35"/>
      <c r="EG14" s="35"/>
      <c r="EH14" s="35"/>
      <c r="EI14" s="35"/>
      <c r="EJ14" s="35"/>
      <c r="EK14" s="35"/>
      <c r="EL14" s="35"/>
      <c r="EM14" s="35"/>
      <c r="EN14" s="35"/>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c r="FS14" s="35"/>
      <c r="FT14" s="35"/>
      <c r="FU14" s="35"/>
    </row>
    <row r="15" spans="1:279" s="229" customFormat="1" ht="15" customHeight="1" x14ac:dyDescent="0.4">
      <c r="A15" s="467">
        <f>'Mapa Final'!A15</f>
        <v>2</v>
      </c>
      <c r="B15" s="470" t="str">
        <f>'Mapa Final'!B15</f>
        <v>Suspensión o no realización de las Audiencias Programadas</v>
      </c>
      <c r="C15" s="470" t="str">
        <f>'Mapa Final'!C15</f>
        <v>Vulneración de los derechos fundamentales de los ciudadanos</v>
      </c>
      <c r="D15" s="470" t="str">
        <f>'Mapa Final'!D15</f>
        <v xml:space="preserve">1.Falta de herramientas tecnológicas que permitan el buen desarrollo de la audiencia (Sistema de Grabación, Software, Hardware, microfonos, diademas entre otros)
2.Programación de audiencias sin tener en cuenta tiempos de duración para su realización.
3.Falta de comunicación oportuna o errores en la notificación a las partes interesadas externas
4.Carencia de internet y  conectividad adecuada para los  equipos en las sedes judiciales y salas de audiencias.
5.Desactualización de la información suministrada por el usuario para la debida citación.
</v>
      </c>
      <c r="E15" s="473" t="str">
        <f>'Mapa Final'!E15</f>
        <v>Incumplimiento en la realización de las audiencias programadas</v>
      </c>
      <c r="F15" s="473" t="str">
        <f>'Mapa Final'!F15</f>
        <v>Posibilidad de vulneración de los derechos fundamentales de los ciudadanos  debido al Incumplimiento en la realización de las audiencias programadas</v>
      </c>
      <c r="G15" s="473" t="str">
        <f>'Mapa Final'!G15</f>
        <v>Usuarios, productos y prácticas organizacionales</v>
      </c>
      <c r="H15" s="480" t="str">
        <f>'Mapa Final'!I15</f>
        <v>Media</v>
      </c>
      <c r="I15" s="483" t="str">
        <f>'Mapa Final'!L15</f>
        <v>Mayor</v>
      </c>
      <c r="J15" s="492" t="str">
        <f>'Mapa Final'!N15</f>
        <v xml:space="preserve">Alto </v>
      </c>
      <c r="K15" s="489" t="str">
        <f>'Mapa Final'!AA15</f>
        <v>Baja</v>
      </c>
      <c r="L15" s="489" t="str">
        <f>'Mapa Final'!AE15</f>
        <v>Mayor</v>
      </c>
      <c r="M15" s="486" t="str">
        <f>'Mapa Final'!AG15</f>
        <v xml:space="preserve">Alto </v>
      </c>
      <c r="N15" s="489" t="str">
        <f>'Mapa Final'!AH15</f>
        <v>Evitar</v>
      </c>
      <c r="O15" s="326" t="s">
        <v>504</v>
      </c>
      <c r="P15" s="479"/>
      <c r="Q15" s="479"/>
      <c r="R15" s="479" t="s">
        <v>547</v>
      </c>
      <c r="S15" s="476">
        <v>44378</v>
      </c>
      <c r="T15" s="476">
        <v>44469</v>
      </c>
      <c r="U15" s="479" t="s">
        <v>557</v>
      </c>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c r="FS15" s="35"/>
      <c r="FT15" s="35"/>
      <c r="FU15" s="35"/>
    </row>
    <row r="16" spans="1:279" s="229" customFormat="1" ht="13.5" customHeight="1" x14ac:dyDescent="0.4">
      <c r="A16" s="468"/>
      <c r="B16" s="471"/>
      <c r="C16" s="471"/>
      <c r="D16" s="471"/>
      <c r="E16" s="474"/>
      <c r="F16" s="474"/>
      <c r="G16" s="474"/>
      <c r="H16" s="481"/>
      <c r="I16" s="484"/>
      <c r="J16" s="493"/>
      <c r="K16" s="490"/>
      <c r="L16" s="490"/>
      <c r="M16" s="487"/>
      <c r="N16" s="490"/>
      <c r="O16" s="326"/>
      <c r="P16" s="477"/>
      <c r="Q16" s="477"/>
      <c r="R16" s="477"/>
      <c r="S16" s="477"/>
      <c r="T16" s="477"/>
      <c r="U16" s="477"/>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35"/>
      <c r="CL16" s="35"/>
      <c r="CM16" s="35"/>
      <c r="CN16" s="35"/>
      <c r="CO16" s="35"/>
      <c r="CP16" s="35"/>
      <c r="CQ16" s="35"/>
      <c r="CR16" s="35"/>
      <c r="CS16" s="35"/>
      <c r="CT16" s="35"/>
      <c r="CU16" s="35"/>
      <c r="CV16" s="35"/>
      <c r="CW16" s="35"/>
      <c r="CX16" s="35"/>
      <c r="CY16" s="35"/>
      <c r="CZ16" s="35"/>
      <c r="DA16" s="35"/>
      <c r="DB16" s="35"/>
      <c r="DC16" s="35"/>
      <c r="DD16" s="35"/>
      <c r="DE16" s="35"/>
      <c r="DF16" s="35"/>
      <c r="DG16" s="35"/>
      <c r="DH16" s="35"/>
      <c r="DI16" s="35"/>
      <c r="DJ16" s="35"/>
      <c r="DK16" s="35"/>
      <c r="DL16" s="35"/>
      <c r="DM16" s="35"/>
      <c r="DN16" s="35"/>
      <c r="DO16" s="35"/>
      <c r="DP16" s="35"/>
      <c r="DQ16" s="35"/>
      <c r="DR16" s="35"/>
      <c r="DS16" s="35"/>
      <c r="DT16" s="35"/>
      <c r="DU16" s="35"/>
      <c r="DV16" s="35"/>
      <c r="DW16" s="35"/>
      <c r="DX16" s="35"/>
      <c r="DY16" s="35"/>
      <c r="DZ16" s="35"/>
      <c r="EA16" s="35"/>
      <c r="EB16" s="35"/>
      <c r="EC16" s="35"/>
      <c r="ED16" s="35"/>
      <c r="EE16" s="35"/>
      <c r="EF16" s="35"/>
      <c r="EG16" s="35"/>
      <c r="EH16" s="35"/>
      <c r="EI16" s="35"/>
      <c r="EJ16" s="35"/>
      <c r="EK16" s="35"/>
      <c r="EL16" s="35"/>
      <c r="EM16" s="35"/>
      <c r="EN16" s="35"/>
      <c r="EO16" s="35"/>
      <c r="EP16" s="35"/>
      <c r="EQ16" s="35"/>
      <c r="ER16" s="35"/>
      <c r="ES16" s="35"/>
      <c r="ET16" s="35"/>
      <c r="EU16" s="35"/>
      <c r="EV16" s="35"/>
      <c r="EW16" s="35"/>
      <c r="EX16" s="35"/>
      <c r="EY16" s="35"/>
      <c r="EZ16" s="35"/>
      <c r="FA16" s="35"/>
      <c r="FB16" s="35"/>
      <c r="FC16" s="35"/>
      <c r="FD16" s="35"/>
      <c r="FE16" s="35"/>
      <c r="FF16" s="35"/>
      <c r="FG16" s="35"/>
      <c r="FH16" s="35"/>
      <c r="FI16" s="35"/>
      <c r="FJ16" s="35"/>
      <c r="FK16" s="35"/>
      <c r="FL16" s="35"/>
      <c r="FM16" s="35"/>
      <c r="FN16" s="35"/>
      <c r="FO16" s="35"/>
      <c r="FP16" s="35"/>
      <c r="FQ16" s="35"/>
      <c r="FR16" s="35"/>
      <c r="FS16" s="35"/>
      <c r="FT16" s="35"/>
      <c r="FU16" s="35"/>
    </row>
    <row r="17" spans="1:177" s="229" customFormat="1" ht="13.5" customHeight="1" x14ac:dyDescent="0.4">
      <c r="A17" s="468"/>
      <c r="B17" s="471"/>
      <c r="C17" s="471"/>
      <c r="D17" s="471"/>
      <c r="E17" s="474"/>
      <c r="F17" s="474"/>
      <c r="G17" s="474"/>
      <c r="H17" s="481"/>
      <c r="I17" s="484"/>
      <c r="J17" s="493"/>
      <c r="K17" s="490"/>
      <c r="L17" s="490"/>
      <c r="M17" s="487"/>
      <c r="N17" s="490"/>
      <c r="O17" s="326"/>
      <c r="P17" s="477"/>
      <c r="Q17" s="477"/>
      <c r="R17" s="477"/>
      <c r="S17" s="477"/>
      <c r="T17" s="477"/>
      <c r="U17" s="477"/>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c r="CL17" s="35"/>
      <c r="CM17" s="35"/>
      <c r="CN17" s="35"/>
      <c r="CO17" s="35"/>
      <c r="CP17" s="35"/>
      <c r="CQ17" s="35"/>
      <c r="CR17" s="35"/>
      <c r="CS17" s="35"/>
      <c r="CT17" s="35"/>
      <c r="CU17" s="35"/>
      <c r="CV17" s="35"/>
      <c r="CW17" s="35"/>
      <c r="CX17" s="35"/>
      <c r="CY17" s="35"/>
      <c r="CZ17" s="35"/>
      <c r="DA17" s="35"/>
      <c r="DB17" s="35"/>
      <c r="DC17" s="35"/>
      <c r="DD17" s="35"/>
      <c r="DE17" s="35"/>
      <c r="DF17" s="35"/>
      <c r="DG17" s="35"/>
      <c r="DH17" s="35"/>
      <c r="DI17" s="35"/>
      <c r="DJ17" s="35"/>
      <c r="DK17" s="35"/>
      <c r="DL17" s="35"/>
      <c r="DM17" s="35"/>
      <c r="DN17" s="35"/>
      <c r="DO17" s="35"/>
      <c r="DP17" s="35"/>
      <c r="DQ17" s="35"/>
      <c r="DR17" s="35"/>
      <c r="DS17" s="35"/>
      <c r="DT17" s="35"/>
      <c r="DU17" s="35"/>
      <c r="DV17" s="35"/>
      <c r="DW17" s="35"/>
      <c r="DX17" s="35"/>
      <c r="DY17" s="35"/>
      <c r="DZ17" s="35"/>
      <c r="EA17" s="35"/>
      <c r="EB17" s="35"/>
      <c r="EC17" s="35"/>
      <c r="ED17" s="35"/>
      <c r="EE17" s="35"/>
      <c r="EF17" s="35"/>
      <c r="EG17" s="35"/>
      <c r="EH17" s="35"/>
      <c r="EI17" s="35"/>
      <c r="EJ17" s="35"/>
      <c r="EK17" s="35"/>
      <c r="EL17" s="35"/>
      <c r="EM17" s="35"/>
      <c r="EN17" s="35"/>
      <c r="EO17" s="35"/>
      <c r="EP17" s="35"/>
      <c r="EQ17" s="35"/>
      <c r="ER17" s="35"/>
      <c r="ES17" s="35"/>
      <c r="ET17" s="35"/>
      <c r="EU17" s="35"/>
      <c r="EV17" s="35"/>
      <c r="EW17" s="35"/>
      <c r="EX17" s="35"/>
      <c r="EY17" s="35"/>
      <c r="EZ17" s="35"/>
      <c r="FA17" s="35"/>
      <c r="FB17" s="35"/>
      <c r="FC17" s="35"/>
      <c r="FD17" s="35"/>
      <c r="FE17" s="35"/>
      <c r="FF17" s="35"/>
      <c r="FG17" s="35"/>
      <c r="FH17" s="35"/>
      <c r="FI17" s="35"/>
      <c r="FJ17" s="35"/>
      <c r="FK17" s="35"/>
      <c r="FL17" s="35"/>
      <c r="FM17" s="35"/>
      <c r="FN17" s="35"/>
      <c r="FO17" s="35"/>
      <c r="FP17" s="35"/>
      <c r="FQ17" s="35"/>
      <c r="FR17" s="35"/>
      <c r="FS17" s="35"/>
      <c r="FT17" s="35"/>
      <c r="FU17" s="35"/>
    </row>
    <row r="18" spans="1:177" s="229" customFormat="1" ht="13.5" customHeight="1" x14ac:dyDescent="0.4">
      <c r="A18" s="468"/>
      <c r="B18" s="471"/>
      <c r="C18" s="471"/>
      <c r="D18" s="471"/>
      <c r="E18" s="474"/>
      <c r="F18" s="474"/>
      <c r="G18" s="474"/>
      <c r="H18" s="481"/>
      <c r="I18" s="484"/>
      <c r="J18" s="493"/>
      <c r="K18" s="490"/>
      <c r="L18" s="490"/>
      <c r="M18" s="487"/>
      <c r="N18" s="490"/>
      <c r="O18" s="326"/>
      <c r="P18" s="477"/>
      <c r="Q18" s="477"/>
      <c r="R18" s="477"/>
      <c r="S18" s="477"/>
      <c r="T18" s="477"/>
      <c r="U18" s="477"/>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c r="FS18" s="35"/>
      <c r="FT18" s="35"/>
      <c r="FU18" s="35"/>
    </row>
    <row r="19" spans="1:177" s="229" customFormat="1" ht="255.75" customHeight="1" thickBot="1" x14ac:dyDescent="0.45">
      <c r="A19" s="469"/>
      <c r="B19" s="472"/>
      <c r="C19" s="472"/>
      <c r="D19" s="472"/>
      <c r="E19" s="475"/>
      <c r="F19" s="475"/>
      <c r="G19" s="475"/>
      <c r="H19" s="482"/>
      <c r="I19" s="485"/>
      <c r="J19" s="494"/>
      <c r="K19" s="491"/>
      <c r="L19" s="491"/>
      <c r="M19" s="488"/>
      <c r="N19" s="491"/>
      <c r="O19" s="326"/>
      <c r="P19" s="478"/>
      <c r="Q19" s="478"/>
      <c r="R19" s="478"/>
      <c r="S19" s="478"/>
      <c r="T19" s="478"/>
      <c r="U19" s="478"/>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H19" s="35"/>
      <c r="CI19" s="35"/>
      <c r="CJ19" s="35"/>
      <c r="CK19" s="35"/>
      <c r="CL19" s="35"/>
      <c r="CM19" s="35"/>
      <c r="CN19" s="35"/>
      <c r="CO19" s="35"/>
      <c r="CP19" s="35"/>
      <c r="CQ19" s="35"/>
      <c r="CR19" s="35"/>
      <c r="CS19" s="35"/>
      <c r="CT19" s="35"/>
      <c r="CU19" s="35"/>
      <c r="CV19" s="35"/>
      <c r="CW19" s="35"/>
      <c r="CX19" s="35"/>
      <c r="CY19" s="35"/>
      <c r="CZ19" s="35"/>
      <c r="DA19" s="35"/>
      <c r="DB19" s="35"/>
      <c r="DC19" s="35"/>
      <c r="DD19" s="35"/>
      <c r="DE19" s="35"/>
      <c r="DF19" s="35"/>
      <c r="DG19" s="35"/>
      <c r="DH19" s="35"/>
      <c r="DI19" s="35"/>
      <c r="DJ19" s="35"/>
      <c r="DK19" s="35"/>
      <c r="DL19" s="35"/>
      <c r="DM19" s="35"/>
      <c r="DN19" s="35"/>
      <c r="DO19" s="35"/>
      <c r="DP19" s="35"/>
      <c r="DQ19" s="35"/>
      <c r="DR19" s="35"/>
      <c r="DS19" s="35"/>
      <c r="DT19" s="35"/>
      <c r="DU19" s="35"/>
      <c r="DV19" s="35"/>
      <c r="DW19" s="35"/>
      <c r="DX19" s="35"/>
      <c r="DY19" s="35"/>
      <c r="DZ19" s="35"/>
      <c r="EA19" s="35"/>
      <c r="EB19" s="35"/>
      <c r="EC19" s="35"/>
      <c r="ED19" s="35"/>
      <c r="EE19" s="35"/>
      <c r="EF19" s="35"/>
      <c r="EG19" s="35"/>
      <c r="EH19" s="35"/>
      <c r="EI19" s="35"/>
      <c r="EJ19" s="35"/>
      <c r="EK19" s="35"/>
      <c r="EL19" s="35"/>
      <c r="EM19" s="35"/>
      <c r="EN19" s="35"/>
      <c r="EO19" s="35"/>
      <c r="EP19" s="35"/>
      <c r="EQ19" s="35"/>
      <c r="ER19" s="35"/>
      <c r="ES19" s="35"/>
      <c r="ET19" s="35"/>
      <c r="EU19" s="35"/>
      <c r="EV19" s="35"/>
      <c r="EW19" s="35"/>
      <c r="EX19" s="35"/>
      <c r="EY19" s="35"/>
      <c r="EZ19" s="35"/>
      <c r="FA19" s="35"/>
      <c r="FB19" s="35"/>
      <c r="FC19" s="35"/>
      <c r="FD19" s="35"/>
      <c r="FE19" s="35"/>
      <c r="FF19" s="35"/>
      <c r="FG19" s="35"/>
      <c r="FH19" s="35"/>
      <c r="FI19" s="35"/>
      <c r="FJ19" s="35"/>
      <c r="FK19" s="35"/>
      <c r="FL19" s="35"/>
      <c r="FM19" s="35"/>
      <c r="FN19" s="35"/>
      <c r="FO19" s="35"/>
      <c r="FP19" s="35"/>
      <c r="FQ19" s="35"/>
      <c r="FR19" s="35"/>
      <c r="FS19" s="35"/>
      <c r="FT19" s="35"/>
      <c r="FU19" s="35"/>
    </row>
    <row r="20" spans="1:177" ht="15" customHeight="1" x14ac:dyDescent="0.45">
      <c r="A20" s="467">
        <f>'Mapa Final'!A20</f>
        <v>3</v>
      </c>
      <c r="B20" s="470" t="str">
        <f>'Mapa Final'!B20</f>
        <v>Incumplimiento de los objetivos y metas trazadas para el cumplimiento de los términos legales.</v>
      </c>
      <c r="C20" s="470" t="str">
        <f>'Mapa Final'!C20</f>
        <v>Incumplimiento de las metas establecidas</v>
      </c>
      <c r="D20" s="470" t="str">
        <f>'Mapa Final'!D20</f>
        <v xml:space="preserve">1.Imprecisión al establecer lineamientos de planeaciòn  para el desarrollo de las tareas propias del despacho.
2.Deficiencia en las competencias necesarias del personal del despacho. 
3.Insuficiencia de equipos y soporte tecnológicos para el trabajo presencial y  virtual.
4.Complejidad de los procesos judiciales.
5.Insuficiencia de personal para la carga laboral presentada.
</v>
      </c>
      <c r="E20" s="473" t="str">
        <f>'Mapa Final'!E20</f>
        <v>Alto de volumen  de los trámites procesales</v>
      </c>
      <c r="F20" s="473" t="str">
        <f>'Mapa Final'!F20</f>
        <v>Posibilidad de Incumplimiento de las metas establecidas debido al alto de volumen  de trámites procesales</v>
      </c>
      <c r="G20" s="473" t="str">
        <f>'Mapa Final'!G20</f>
        <v>Usuarios, productos y prácticas organizacionales</v>
      </c>
      <c r="H20" s="480" t="str">
        <f>'Mapa Final'!I20</f>
        <v>Alta</v>
      </c>
      <c r="I20" s="483" t="str">
        <f>'Mapa Final'!L20</f>
        <v>Moderado</v>
      </c>
      <c r="J20" s="492" t="str">
        <f>'Mapa Final'!N20</f>
        <v xml:space="preserve">Alto </v>
      </c>
      <c r="K20" s="489" t="str">
        <f>'Mapa Final'!AA20</f>
        <v>Media</v>
      </c>
      <c r="L20" s="489" t="str">
        <f>'Mapa Final'!AE20</f>
        <v>Moderado</v>
      </c>
      <c r="M20" s="486" t="str">
        <f>'Mapa Final'!AG20</f>
        <v>Moderado</v>
      </c>
      <c r="N20" s="489" t="str">
        <f>'Mapa Final'!AH20</f>
        <v>Reducir(mitigar)</v>
      </c>
      <c r="O20" s="326" t="s">
        <v>505</v>
      </c>
      <c r="P20" s="479"/>
      <c r="Q20" s="479"/>
      <c r="R20" s="479" t="s">
        <v>547</v>
      </c>
      <c r="S20" s="476">
        <v>44378</v>
      </c>
      <c r="T20" s="476">
        <v>44469</v>
      </c>
      <c r="U20" s="479" t="s">
        <v>617</v>
      </c>
      <c r="V20" s="35"/>
      <c r="W20" s="35"/>
    </row>
    <row r="21" spans="1:177" x14ac:dyDescent="0.45">
      <c r="A21" s="468"/>
      <c r="B21" s="471"/>
      <c r="C21" s="471"/>
      <c r="D21" s="471"/>
      <c r="E21" s="474"/>
      <c r="F21" s="474"/>
      <c r="G21" s="474"/>
      <c r="H21" s="481"/>
      <c r="I21" s="484"/>
      <c r="J21" s="493"/>
      <c r="K21" s="490"/>
      <c r="L21" s="490"/>
      <c r="M21" s="487"/>
      <c r="N21" s="490"/>
      <c r="O21" s="326"/>
      <c r="P21" s="477"/>
      <c r="Q21" s="477"/>
      <c r="R21" s="477"/>
      <c r="S21" s="477"/>
      <c r="T21" s="477"/>
      <c r="U21" s="477"/>
      <c r="V21" s="35"/>
      <c r="W21" s="35"/>
    </row>
    <row r="22" spans="1:177" x14ac:dyDescent="0.45">
      <c r="A22" s="468"/>
      <c r="B22" s="471"/>
      <c r="C22" s="471"/>
      <c r="D22" s="471"/>
      <c r="E22" s="474"/>
      <c r="F22" s="474"/>
      <c r="G22" s="474"/>
      <c r="H22" s="481"/>
      <c r="I22" s="484"/>
      <c r="J22" s="493"/>
      <c r="K22" s="490"/>
      <c r="L22" s="490"/>
      <c r="M22" s="487"/>
      <c r="N22" s="490"/>
      <c r="O22" s="326"/>
      <c r="P22" s="477"/>
      <c r="Q22" s="477"/>
      <c r="R22" s="477"/>
      <c r="S22" s="477"/>
      <c r="T22" s="477"/>
      <c r="U22" s="477"/>
      <c r="V22" s="35"/>
      <c r="W22" s="35"/>
    </row>
    <row r="23" spans="1:177" x14ac:dyDescent="0.45">
      <c r="A23" s="468"/>
      <c r="B23" s="471"/>
      <c r="C23" s="471"/>
      <c r="D23" s="471"/>
      <c r="E23" s="474"/>
      <c r="F23" s="474"/>
      <c r="G23" s="474"/>
      <c r="H23" s="481"/>
      <c r="I23" s="484"/>
      <c r="J23" s="493"/>
      <c r="K23" s="490"/>
      <c r="L23" s="490"/>
      <c r="M23" s="487"/>
      <c r="N23" s="490"/>
      <c r="O23" s="326"/>
      <c r="P23" s="477"/>
      <c r="Q23" s="477"/>
      <c r="R23" s="477"/>
      <c r="S23" s="477"/>
      <c r="T23" s="477"/>
      <c r="U23" s="477"/>
      <c r="V23" s="35"/>
      <c r="W23" s="35"/>
    </row>
    <row r="24" spans="1:177" ht="307.5" customHeight="1" thickBot="1" x14ac:dyDescent="0.5">
      <c r="A24" s="469"/>
      <c r="B24" s="472"/>
      <c r="C24" s="472"/>
      <c r="D24" s="472"/>
      <c r="E24" s="475"/>
      <c r="F24" s="475"/>
      <c r="G24" s="475"/>
      <c r="H24" s="482"/>
      <c r="I24" s="485"/>
      <c r="J24" s="494"/>
      <c r="K24" s="491"/>
      <c r="L24" s="491"/>
      <c r="M24" s="488"/>
      <c r="N24" s="491"/>
      <c r="O24" s="326"/>
      <c r="P24" s="478"/>
      <c r="Q24" s="478"/>
      <c r="R24" s="478"/>
      <c r="S24" s="478"/>
      <c r="T24" s="478"/>
      <c r="U24" s="478"/>
      <c r="V24" s="35"/>
      <c r="W24" s="35"/>
    </row>
    <row r="25" spans="1:177" ht="15" customHeight="1" x14ac:dyDescent="0.45">
      <c r="A25" s="467">
        <f>'Mapa Final'!A25</f>
        <v>4</v>
      </c>
      <c r="B25" s="470" t="str">
        <f>'Mapa Final'!B25</f>
        <v xml:space="preserve">Inexactitud en el registro de la gestion de los procesos misionales y actuaciones administrativa </v>
      </c>
      <c r="C25" s="470" t="str">
        <f>'Mapa Final'!C25</f>
        <v>Incumplimiento de las metas establecidas</v>
      </c>
      <c r="D25" s="470" t="str">
        <f>'Mapa Final'!D25</f>
        <v xml:space="preserve">1. Errores en la información registrada en los aplicativos Justicia XXI WEB y SIERJU-BI
2.Insuficiencia de personal para la carga laboral presentada. 
3.Fallas en la funcionalidad de los aplicativos    
4.Incremento de solicitudes  por la  alta demanda judiciales 
5.Inadecuado control de verificación del registro de la información </v>
      </c>
      <c r="E25" s="473" t="str">
        <f>'Mapa Final'!E25</f>
        <v xml:space="preserve">Inadecuado registro de la gestion de los procesos misionales y actuaciones administrativa </v>
      </c>
      <c r="F25" s="473" t="str">
        <f>'Mapa Final'!F25</f>
        <v xml:space="preserve">Posibilidad de incumplimiento de las metas establecidas debido al  inadecuado registro de la gestion de los procesos misionales y actuaciones administrativa </v>
      </c>
      <c r="G25" s="473" t="str">
        <f>'Mapa Final'!G25</f>
        <v>Usuarios, productos y prácticas organizacionales</v>
      </c>
      <c r="H25" s="480" t="str">
        <f>'Mapa Final'!I25</f>
        <v>Muy Alta</v>
      </c>
      <c r="I25" s="483" t="str">
        <f>'Mapa Final'!L25</f>
        <v>Moderado</v>
      </c>
      <c r="J25" s="492" t="str">
        <f>'Mapa Final'!N25</f>
        <v xml:space="preserve">Alto </v>
      </c>
      <c r="K25" s="489" t="str">
        <f>'Mapa Final'!AA25</f>
        <v>Media</v>
      </c>
      <c r="L25" s="489" t="str">
        <f>'Mapa Final'!AE25</f>
        <v>Moderado</v>
      </c>
      <c r="M25" s="486" t="str">
        <f>'Mapa Final'!AG25</f>
        <v>Moderado</v>
      </c>
      <c r="N25" s="489" t="str">
        <f>'Mapa Final'!AH25</f>
        <v>Reducir(mitigar)</v>
      </c>
      <c r="O25" s="326" t="s">
        <v>507</v>
      </c>
      <c r="P25" s="479"/>
      <c r="Q25" s="479"/>
      <c r="R25" s="479" t="s">
        <v>547</v>
      </c>
      <c r="S25" s="476">
        <v>44378</v>
      </c>
      <c r="T25" s="476">
        <v>44469</v>
      </c>
      <c r="U25" s="479" t="s">
        <v>618</v>
      </c>
    </row>
    <row r="26" spans="1:177" x14ac:dyDescent="0.45">
      <c r="A26" s="468"/>
      <c r="B26" s="471"/>
      <c r="C26" s="471"/>
      <c r="D26" s="471"/>
      <c r="E26" s="474"/>
      <c r="F26" s="474"/>
      <c r="G26" s="474"/>
      <c r="H26" s="481"/>
      <c r="I26" s="484"/>
      <c r="J26" s="493"/>
      <c r="K26" s="490"/>
      <c r="L26" s="490"/>
      <c r="M26" s="487"/>
      <c r="N26" s="490"/>
      <c r="O26" s="326"/>
      <c r="P26" s="477"/>
      <c r="Q26" s="477"/>
      <c r="R26" s="477"/>
      <c r="S26" s="477"/>
      <c r="T26" s="477"/>
      <c r="U26" s="477"/>
    </row>
    <row r="27" spans="1:177" x14ac:dyDescent="0.45">
      <c r="A27" s="468"/>
      <c r="B27" s="471"/>
      <c r="C27" s="471"/>
      <c r="D27" s="471"/>
      <c r="E27" s="474"/>
      <c r="F27" s="474"/>
      <c r="G27" s="474"/>
      <c r="H27" s="481"/>
      <c r="I27" s="484"/>
      <c r="J27" s="493"/>
      <c r="K27" s="490"/>
      <c r="L27" s="490"/>
      <c r="M27" s="487"/>
      <c r="N27" s="490"/>
      <c r="O27" s="326"/>
      <c r="P27" s="477"/>
      <c r="Q27" s="477"/>
      <c r="R27" s="477"/>
      <c r="S27" s="477"/>
      <c r="T27" s="477"/>
      <c r="U27" s="477"/>
    </row>
    <row r="28" spans="1:177" x14ac:dyDescent="0.45">
      <c r="A28" s="468"/>
      <c r="B28" s="471"/>
      <c r="C28" s="471"/>
      <c r="D28" s="471"/>
      <c r="E28" s="474"/>
      <c r="F28" s="474"/>
      <c r="G28" s="474"/>
      <c r="H28" s="481"/>
      <c r="I28" s="484"/>
      <c r="J28" s="493"/>
      <c r="K28" s="490"/>
      <c r="L28" s="490"/>
      <c r="M28" s="487"/>
      <c r="N28" s="490"/>
      <c r="O28" s="326"/>
      <c r="P28" s="477"/>
      <c r="Q28" s="477"/>
      <c r="R28" s="477"/>
      <c r="S28" s="477"/>
      <c r="T28" s="477"/>
      <c r="U28" s="477"/>
    </row>
    <row r="29" spans="1:177" ht="254.25" customHeight="1" thickBot="1" x14ac:dyDescent="0.5">
      <c r="A29" s="469"/>
      <c r="B29" s="472"/>
      <c r="C29" s="472"/>
      <c r="D29" s="472"/>
      <c r="E29" s="475"/>
      <c r="F29" s="475"/>
      <c r="G29" s="475"/>
      <c r="H29" s="482"/>
      <c r="I29" s="485"/>
      <c r="J29" s="494"/>
      <c r="K29" s="491"/>
      <c r="L29" s="491"/>
      <c r="M29" s="488"/>
      <c r="N29" s="491"/>
      <c r="O29" s="326"/>
      <c r="P29" s="478"/>
      <c r="Q29" s="478"/>
      <c r="R29" s="478"/>
      <c r="S29" s="478"/>
      <c r="T29" s="478"/>
      <c r="U29" s="478"/>
    </row>
    <row r="30" spans="1:177" ht="15" customHeight="1" x14ac:dyDescent="0.45">
      <c r="A30" s="467">
        <f>'Mapa Final'!A30</f>
        <v>5</v>
      </c>
      <c r="B30" s="470" t="str">
        <f>'Mapa Final'!B30</f>
        <v>Inconsistencias en el reparto</v>
      </c>
      <c r="C30" s="470" t="str">
        <f>'Mapa Final'!C30</f>
        <v>Incumplimiento de las metas establecidas</v>
      </c>
      <c r="D30" s="470" t="str">
        <f>'Mapa Final'!D30</f>
        <v xml:space="preserve">1.Falta de planeacion y organizacion en el proceso de reparto. 
2. Falta de capacidad instalada para atender el alto volúmen de trabajo debido a la cantidad de expedientes que se recepcionan.           
3.Inconsistencias entre el órden establecido por el administrador del sistema y el órden previsto en los Acuerdos que norman el reparto.
4. No realizar el reparto de las demandas  y/o acciones Constitucionales  entre los Despachos competentes, dentro del término establecido. 
5. Errores en el diligenciamiento del acta de reparto.
</v>
      </c>
      <c r="E30" s="473" t="str">
        <f>'Mapa Final'!E30</f>
        <v>Falencia en la gestión, control y seguimiento del proceso de reparto</v>
      </c>
      <c r="F30" s="473" t="str">
        <f>'Mapa Final'!F30</f>
        <v>Posibilidad de incumplimiento de las metas establecidas debido a la falencia en la gestión, control y seguimiento del proceso de reparto</v>
      </c>
      <c r="G30" s="473" t="str">
        <f>'Mapa Final'!G30</f>
        <v>Ejecución y Administración de Procesos</v>
      </c>
      <c r="H30" s="480" t="str">
        <f>'Mapa Final'!I30</f>
        <v>Alta</v>
      </c>
      <c r="I30" s="483" t="str">
        <f>'Mapa Final'!L30</f>
        <v>Moderado</v>
      </c>
      <c r="J30" s="492" t="str">
        <f>'Mapa Final'!N30</f>
        <v xml:space="preserve">Alto </v>
      </c>
      <c r="K30" s="489" t="str">
        <f>'Mapa Final'!AA30</f>
        <v>Media</v>
      </c>
      <c r="L30" s="489" t="str">
        <f>'Mapa Final'!AE30</f>
        <v>Moderado</v>
      </c>
      <c r="M30" s="486" t="str">
        <f>'Mapa Final'!AG30</f>
        <v>Moderado</v>
      </c>
      <c r="N30" s="489" t="str">
        <f>'Mapa Final'!AH30</f>
        <v>Reducir(mitigar)</v>
      </c>
      <c r="O30" s="263" t="s">
        <v>513</v>
      </c>
      <c r="P30" s="479"/>
      <c r="Q30" s="479"/>
      <c r="R30" s="479" t="s">
        <v>547</v>
      </c>
      <c r="S30" s="476">
        <v>44378</v>
      </c>
      <c r="T30" s="476">
        <v>44469</v>
      </c>
      <c r="U30" s="479" t="s">
        <v>619</v>
      </c>
    </row>
    <row r="31" spans="1:177" ht="42.75" x14ac:dyDescent="0.45">
      <c r="A31" s="468"/>
      <c r="B31" s="471"/>
      <c r="C31" s="471"/>
      <c r="D31" s="471"/>
      <c r="E31" s="474"/>
      <c r="F31" s="474"/>
      <c r="G31" s="474"/>
      <c r="H31" s="481"/>
      <c r="I31" s="484"/>
      <c r="J31" s="493"/>
      <c r="K31" s="490"/>
      <c r="L31" s="490"/>
      <c r="M31" s="487"/>
      <c r="N31" s="490"/>
      <c r="O31" s="263" t="s">
        <v>509</v>
      </c>
      <c r="P31" s="477"/>
      <c r="Q31" s="477"/>
      <c r="R31" s="477"/>
      <c r="S31" s="477"/>
      <c r="T31" s="477"/>
      <c r="U31" s="477"/>
    </row>
    <row r="32" spans="1:177" ht="57" x14ac:dyDescent="0.45">
      <c r="A32" s="468"/>
      <c r="B32" s="471"/>
      <c r="C32" s="471"/>
      <c r="D32" s="471"/>
      <c r="E32" s="474"/>
      <c r="F32" s="474"/>
      <c r="G32" s="474"/>
      <c r="H32" s="481"/>
      <c r="I32" s="484"/>
      <c r="J32" s="493"/>
      <c r="K32" s="490"/>
      <c r="L32" s="490"/>
      <c r="M32" s="487"/>
      <c r="N32" s="490"/>
      <c r="O32" s="263" t="s">
        <v>510</v>
      </c>
      <c r="P32" s="477"/>
      <c r="Q32" s="477"/>
      <c r="R32" s="477"/>
      <c r="S32" s="477"/>
      <c r="T32" s="477"/>
      <c r="U32" s="477"/>
    </row>
    <row r="33" spans="1:21" ht="28.5" x14ac:dyDescent="0.45">
      <c r="A33" s="468"/>
      <c r="B33" s="471"/>
      <c r="C33" s="471"/>
      <c r="D33" s="471"/>
      <c r="E33" s="474"/>
      <c r="F33" s="474"/>
      <c r="G33" s="474"/>
      <c r="H33" s="481"/>
      <c r="I33" s="484"/>
      <c r="J33" s="493"/>
      <c r="K33" s="490"/>
      <c r="L33" s="490"/>
      <c r="M33" s="487"/>
      <c r="N33" s="490"/>
      <c r="O33" s="263" t="s">
        <v>511</v>
      </c>
      <c r="P33" s="477"/>
      <c r="Q33" s="477"/>
      <c r="R33" s="477"/>
      <c r="S33" s="477"/>
      <c r="T33" s="477"/>
      <c r="U33" s="477"/>
    </row>
    <row r="34" spans="1:21" ht="230.25" customHeight="1" thickBot="1" x14ac:dyDescent="0.5">
      <c r="A34" s="469"/>
      <c r="B34" s="472"/>
      <c r="C34" s="472"/>
      <c r="D34" s="472"/>
      <c r="E34" s="475"/>
      <c r="F34" s="475"/>
      <c r="G34" s="475"/>
      <c r="H34" s="482"/>
      <c r="I34" s="485"/>
      <c r="J34" s="494"/>
      <c r="K34" s="491"/>
      <c r="L34" s="491"/>
      <c r="M34" s="488"/>
      <c r="N34" s="491"/>
      <c r="O34" s="263" t="s">
        <v>512</v>
      </c>
      <c r="P34" s="478"/>
      <c r="Q34" s="478"/>
      <c r="R34" s="478"/>
      <c r="S34" s="478"/>
      <c r="T34" s="478"/>
      <c r="U34" s="478"/>
    </row>
    <row r="35" spans="1:21" ht="15" customHeight="1" x14ac:dyDescent="0.45">
      <c r="A35" s="467">
        <f>'Mapa Final'!A35</f>
        <v>6</v>
      </c>
      <c r="B35" s="470" t="str">
        <f>'Mapa Final'!B35</f>
        <v>Error en las notificaciones judiicales</v>
      </c>
      <c r="C35" s="470" t="str">
        <f>'Mapa Final'!C35</f>
        <v>Incumplimiento de las metas establecidas</v>
      </c>
      <c r="D35" s="470" t="str">
        <f>'Mapa Final'!D35</f>
        <v>1. Falta de seguimiento y control del cumplimiento efectivo de la actividad asignada. 
2. Falta de informaciòn pertinente para realizar la actividad (correos errados, direcciones erradas de las partes). 
3. Falta de recursos, medios electrònicos y tecnològicos para el cumplimiento de la actividad.  
4.Carencia de vinculaciòn de las partes y terceros que genera nulidades, demoras en el proceso.</v>
      </c>
      <c r="E35" s="473" t="str">
        <f>'Mapa Final'!E35</f>
        <v xml:space="preserve">Inadecuada comunicación de las notificaciones judiciales </v>
      </c>
      <c r="F35" s="473" t="str">
        <f>'Mapa Final'!F35</f>
        <v xml:space="preserve">Posibilidad de incumplimiento de las metas establecidas debido a la inadecuada comunicación de las notificaciones judiciales </v>
      </c>
      <c r="G35" s="473" t="str">
        <f>'Mapa Final'!G35</f>
        <v>Ejecución y Administración de Procesos</v>
      </c>
      <c r="H35" s="480" t="str">
        <f>'Mapa Final'!I35</f>
        <v>Muy Alta</v>
      </c>
      <c r="I35" s="483" t="str">
        <f>'Mapa Final'!L35</f>
        <v>Moderado</v>
      </c>
      <c r="J35" s="492" t="str">
        <f>'Mapa Final'!N35</f>
        <v xml:space="preserve">Alto </v>
      </c>
      <c r="K35" s="489" t="str">
        <f>'Mapa Final'!AA35</f>
        <v>Media</v>
      </c>
      <c r="L35" s="489" t="str">
        <f>'Mapa Final'!AE35</f>
        <v>Moderado</v>
      </c>
      <c r="M35" s="486" t="str">
        <f>'Mapa Final'!AG35</f>
        <v>Moderado</v>
      </c>
      <c r="N35" s="489" t="str">
        <f>'Mapa Final'!AH35</f>
        <v>Reducir(mitigar)</v>
      </c>
      <c r="O35" s="326" t="s">
        <v>515</v>
      </c>
      <c r="P35" s="479"/>
      <c r="Q35" s="479"/>
      <c r="R35" s="479" t="s">
        <v>547</v>
      </c>
      <c r="S35" s="476">
        <v>44378</v>
      </c>
      <c r="T35" s="476">
        <v>44469</v>
      </c>
      <c r="U35" s="479" t="s">
        <v>561</v>
      </c>
    </row>
    <row r="36" spans="1:21" x14ac:dyDescent="0.45">
      <c r="A36" s="468"/>
      <c r="B36" s="471"/>
      <c r="C36" s="471"/>
      <c r="D36" s="471"/>
      <c r="E36" s="474"/>
      <c r="F36" s="474"/>
      <c r="G36" s="474"/>
      <c r="H36" s="481"/>
      <c r="I36" s="484"/>
      <c r="J36" s="493"/>
      <c r="K36" s="490"/>
      <c r="L36" s="490"/>
      <c r="M36" s="487"/>
      <c r="N36" s="490"/>
      <c r="O36" s="326"/>
      <c r="P36" s="477"/>
      <c r="Q36" s="477"/>
      <c r="R36" s="477"/>
      <c r="S36" s="477"/>
      <c r="T36" s="477"/>
      <c r="U36" s="477"/>
    </row>
    <row r="37" spans="1:21" x14ac:dyDescent="0.45">
      <c r="A37" s="468"/>
      <c r="B37" s="471"/>
      <c r="C37" s="471"/>
      <c r="D37" s="471"/>
      <c r="E37" s="474"/>
      <c r="F37" s="474"/>
      <c r="G37" s="474"/>
      <c r="H37" s="481"/>
      <c r="I37" s="484"/>
      <c r="J37" s="493"/>
      <c r="K37" s="490"/>
      <c r="L37" s="490"/>
      <c r="M37" s="487"/>
      <c r="N37" s="490"/>
      <c r="O37" s="326"/>
      <c r="P37" s="477"/>
      <c r="Q37" s="477"/>
      <c r="R37" s="477"/>
      <c r="S37" s="477"/>
      <c r="T37" s="477"/>
      <c r="U37" s="477"/>
    </row>
    <row r="38" spans="1:21" x14ac:dyDescent="0.45">
      <c r="A38" s="468"/>
      <c r="B38" s="471"/>
      <c r="C38" s="471"/>
      <c r="D38" s="471"/>
      <c r="E38" s="474"/>
      <c r="F38" s="474"/>
      <c r="G38" s="474"/>
      <c r="H38" s="481"/>
      <c r="I38" s="484"/>
      <c r="J38" s="493"/>
      <c r="K38" s="490"/>
      <c r="L38" s="490"/>
      <c r="M38" s="487"/>
      <c r="N38" s="490"/>
      <c r="O38" s="326"/>
      <c r="P38" s="477"/>
      <c r="Q38" s="477"/>
      <c r="R38" s="477"/>
      <c r="S38" s="477"/>
      <c r="T38" s="477"/>
      <c r="U38" s="477"/>
    </row>
    <row r="39" spans="1:21" ht="234.75" customHeight="1" thickBot="1" x14ac:dyDescent="0.5">
      <c r="A39" s="469"/>
      <c r="B39" s="472"/>
      <c r="C39" s="472"/>
      <c r="D39" s="472"/>
      <c r="E39" s="475"/>
      <c r="F39" s="475"/>
      <c r="G39" s="475"/>
      <c r="H39" s="482"/>
      <c r="I39" s="485"/>
      <c r="J39" s="494"/>
      <c r="K39" s="491"/>
      <c r="L39" s="491"/>
      <c r="M39" s="488"/>
      <c r="N39" s="491"/>
      <c r="O39" s="326"/>
      <c r="P39" s="478"/>
      <c r="Q39" s="478"/>
      <c r="R39" s="478"/>
      <c r="S39" s="478"/>
      <c r="T39" s="478"/>
      <c r="U39" s="478"/>
    </row>
    <row r="40" spans="1:21" x14ac:dyDescent="0.45">
      <c r="A40" s="467">
        <f>'Mapa Final'!A40</f>
        <v>7</v>
      </c>
      <c r="B40" s="470" t="str">
        <f>'Mapa Final'!B40</f>
        <v>Pérdida de documentos</v>
      </c>
      <c r="C40" s="470" t="str">
        <f>'Mapa Final'!C40</f>
        <v>Afectación en la Prestación del Servicio de Justicia</v>
      </c>
      <c r="D40" s="470" t="str">
        <f>'Mapa Final'!D40</f>
        <v>1. Falta de implementación del expediente electrónico en todas las dependencias y juzgados
2.Falta de software institucional para el control en el archivo de documentos tanto físicos como virtuales.
3.Desconocimiento e inaplicabilidad de las Tablas de Retención Documental (TRD)
4.Volumen excesivo de ingreso de expedientes para el personal asignado,  generando demoras en la organización de los expediente
5. Carencia de organización documental</v>
      </c>
      <c r="E40" s="473" t="str">
        <f>'Mapa Final'!E40</f>
        <v>Extravío de documentos temporal o definitivo de los procesos judiciales</v>
      </c>
      <c r="F40" s="473" t="str">
        <f>'Mapa Final'!F40</f>
        <v>Posibilidad de la afectación en la Prestación del Servicio de Justicia debido al extravío de documentos temporal o definitivo de los procesos judiciales</v>
      </c>
      <c r="G40" s="473" t="str">
        <f>'Mapa Final'!G40</f>
        <v>Usuarios, productos y prácticas organizacionales</v>
      </c>
      <c r="H40" s="480" t="str">
        <f>'Mapa Final'!I40</f>
        <v>Muy Alta</v>
      </c>
      <c r="I40" s="483" t="str">
        <f>'Mapa Final'!L40</f>
        <v>Mayor</v>
      </c>
      <c r="J40" s="492" t="str">
        <f>'Mapa Final'!N40</f>
        <v xml:space="preserve">Alto </v>
      </c>
      <c r="K40" s="489" t="str">
        <f>'Mapa Final'!AA40</f>
        <v>Media</v>
      </c>
      <c r="L40" s="489" t="str">
        <f>'Mapa Final'!AE40</f>
        <v>Mayor</v>
      </c>
      <c r="M40" s="486" t="str">
        <f>'Mapa Final'!AG40</f>
        <v xml:space="preserve">Alto </v>
      </c>
      <c r="N40" s="489" t="str">
        <f>'Mapa Final'!AH40</f>
        <v>Evitar</v>
      </c>
      <c r="O40" s="326" t="s">
        <v>518</v>
      </c>
      <c r="P40" s="479"/>
      <c r="Q40" s="479"/>
      <c r="R40" s="479" t="s">
        <v>547</v>
      </c>
      <c r="S40" s="476">
        <v>44378</v>
      </c>
      <c r="T40" s="476">
        <v>44469</v>
      </c>
      <c r="U40" s="479" t="s">
        <v>620</v>
      </c>
    </row>
    <row r="41" spans="1:21" x14ac:dyDescent="0.45">
      <c r="A41" s="468"/>
      <c r="B41" s="471"/>
      <c r="C41" s="471"/>
      <c r="D41" s="471"/>
      <c r="E41" s="474"/>
      <c r="F41" s="474"/>
      <c r="G41" s="474"/>
      <c r="H41" s="481"/>
      <c r="I41" s="484"/>
      <c r="J41" s="493"/>
      <c r="K41" s="490"/>
      <c r="L41" s="490"/>
      <c r="M41" s="487"/>
      <c r="N41" s="490"/>
      <c r="O41" s="326"/>
      <c r="P41" s="477"/>
      <c r="Q41" s="477"/>
      <c r="R41" s="477"/>
      <c r="S41" s="477"/>
      <c r="T41" s="477"/>
      <c r="U41" s="477"/>
    </row>
    <row r="42" spans="1:21" x14ac:dyDescent="0.45">
      <c r="A42" s="468"/>
      <c r="B42" s="471"/>
      <c r="C42" s="471"/>
      <c r="D42" s="471"/>
      <c r="E42" s="474"/>
      <c r="F42" s="474"/>
      <c r="G42" s="474"/>
      <c r="H42" s="481"/>
      <c r="I42" s="484"/>
      <c r="J42" s="493"/>
      <c r="K42" s="490"/>
      <c r="L42" s="490"/>
      <c r="M42" s="487"/>
      <c r="N42" s="490"/>
      <c r="O42" s="326"/>
      <c r="P42" s="477"/>
      <c r="Q42" s="477"/>
      <c r="R42" s="477"/>
      <c r="S42" s="477"/>
      <c r="T42" s="477"/>
      <c r="U42" s="477"/>
    </row>
    <row r="43" spans="1:21" x14ac:dyDescent="0.45">
      <c r="A43" s="468"/>
      <c r="B43" s="471"/>
      <c r="C43" s="471"/>
      <c r="D43" s="471"/>
      <c r="E43" s="474"/>
      <c r="F43" s="474"/>
      <c r="G43" s="474"/>
      <c r="H43" s="481"/>
      <c r="I43" s="484"/>
      <c r="J43" s="493"/>
      <c r="K43" s="490"/>
      <c r="L43" s="490"/>
      <c r="M43" s="487"/>
      <c r="N43" s="490"/>
      <c r="O43" s="326"/>
      <c r="P43" s="477"/>
      <c r="Q43" s="477"/>
      <c r="R43" s="477"/>
      <c r="S43" s="477"/>
      <c r="T43" s="477"/>
      <c r="U43" s="477"/>
    </row>
    <row r="44" spans="1:21" ht="194.25" customHeight="1" thickBot="1" x14ac:dyDescent="0.5">
      <c r="A44" s="469"/>
      <c r="B44" s="472"/>
      <c r="C44" s="472"/>
      <c r="D44" s="472"/>
      <c r="E44" s="475"/>
      <c r="F44" s="475"/>
      <c r="G44" s="475"/>
      <c r="H44" s="482"/>
      <c r="I44" s="485"/>
      <c r="J44" s="494"/>
      <c r="K44" s="491"/>
      <c r="L44" s="491"/>
      <c r="M44" s="488"/>
      <c r="N44" s="491"/>
      <c r="O44" s="326"/>
      <c r="P44" s="478"/>
      <c r="Q44" s="478"/>
      <c r="R44" s="478"/>
      <c r="S44" s="478"/>
      <c r="T44" s="478"/>
      <c r="U44" s="478"/>
    </row>
    <row r="45" spans="1:21" ht="42.75" x14ac:dyDescent="0.45">
      <c r="A45" s="467">
        <f>'Mapa Final'!A45</f>
        <v>8</v>
      </c>
      <c r="B45" s="470" t="str">
        <f>'Mapa Final'!B45</f>
        <v>Corrupción</v>
      </c>
      <c r="C45" s="470" t="str">
        <f>'Mapa Final'!C45</f>
        <v>Reputacional (Corrupción)</v>
      </c>
      <c r="D45" s="470" t="str">
        <f>'Mapa Final'!D45</f>
        <v xml:space="preserve">1.Insuficientes programas de capacitación para la toma de conciencia debido al desconocimiento de l ley antisoborno (ISO 37001:2016) y   de los  valores y principios propios de la entidad.
2. Desconocimiento del Código de Etica y Buen Gobierno.    
3.Carencia de compromiso  y transparencia de los servidores judiciales con la entidad  
4.Deficiencia del control y seguimiento de la gestión ejercida por los servidores judiciales.
5.Obtención de beneficios propios </v>
      </c>
      <c r="E45" s="473" t="str">
        <f>'Mapa Final'!E45</f>
        <v xml:space="preserve">Carencia en transparencia, etica y valores . </v>
      </c>
      <c r="F45" s="473" t="str">
        <f>'Mapa Final'!F45</f>
        <v xml:space="preserve">Posibilidad de actos indebidos de  los servidores judiciales debido a  la carencia en transparencia, etica y valores </v>
      </c>
      <c r="G45" s="473" t="str">
        <f>'Mapa Final'!G45</f>
        <v>Fraude Interno</v>
      </c>
      <c r="H45" s="480" t="str">
        <f>'Mapa Final'!I45</f>
        <v>Media</v>
      </c>
      <c r="I45" s="483" t="str">
        <f>'Mapa Final'!L45</f>
        <v>Mayor</v>
      </c>
      <c r="J45" s="492" t="str">
        <f>'Mapa Final'!N45</f>
        <v xml:space="preserve">Alto </v>
      </c>
      <c r="K45" s="489" t="str">
        <f>'Mapa Final'!AA45</f>
        <v>Baja</v>
      </c>
      <c r="L45" s="489" t="str">
        <f>'Mapa Final'!AE45</f>
        <v>Mayor</v>
      </c>
      <c r="M45" s="486" t="str">
        <f>'Mapa Final'!AG45</f>
        <v xml:space="preserve">Alto </v>
      </c>
      <c r="N45" s="489" t="str">
        <f>'Mapa Final'!AH45</f>
        <v>Evitar</v>
      </c>
      <c r="O45" s="263" t="s">
        <v>523</v>
      </c>
      <c r="P45" s="479"/>
      <c r="Q45" s="479"/>
      <c r="R45" s="479" t="s">
        <v>547</v>
      </c>
      <c r="S45" s="476">
        <v>44378</v>
      </c>
      <c r="T45" s="476">
        <v>44469</v>
      </c>
      <c r="U45" s="479" t="s">
        <v>621</v>
      </c>
    </row>
    <row r="46" spans="1:21" ht="57" x14ac:dyDescent="0.45">
      <c r="A46" s="468"/>
      <c r="B46" s="471"/>
      <c r="C46" s="471"/>
      <c r="D46" s="471"/>
      <c r="E46" s="474"/>
      <c r="F46" s="474"/>
      <c r="G46" s="474"/>
      <c r="H46" s="481"/>
      <c r="I46" s="484"/>
      <c r="J46" s="493"/>
      <c r="K46" s="490"/>
      <c r="L46" s="490"/>
      <c r="M46" s="487"/>
      <c r="N46" s="490"/>
      <c r="O46" s="263" t="s">
        <v>519</v>
      </c>
      <c r="P46" s="477"/>
      <c r="Q46" s="477"/>
      <c r="R46" s="477"/>
      <c r="S46" s="477"/>
      <c r="T46" s="477"/>
      <c r="U46" s="477"/>
    </row>
    <row r="47" spans="1:21" ht="42.75" x14ac:dyDescent="0.45">
      <c r="A47" s="468"/>
      <c r="B47" s="471"/>
      <c r="C47" s="471"/>
      <c r="D47" s="471"/>
      <c r="E47" s="474"/>
      <c r="F47" s="474"/>
      <c r="G47" s="474"/>
      <c r="H47" s="481"/>
      <c r="I47" s="484"/>
      <c r="J47" s="493"/>
      <c r="K47" s="490"/>
      <c r="L47" s="490"/>
      <c r="M47" s="487"/>
      <c r="N47" s="490"/>
      <c r="O47" s="263" t="s">
        <v>520</v>
      </c>
      <c r="P47" s="477"/>
      <c r="Q47" s="477"/>
      <c r="R47" s="477"/>
      <c r="S47" s="477"/>
      <c r="T47" s="477"/>
      <c r="U47" s="477"/>
    </row>
    <row r="48" spans="1:21" ht="28.5" x14ac:dyDescent="0.45">
      <c r="A48" s="468"/>
      <c r="B48" s="471"/>
      <c r="C48" s="471"/>
      <c r="D48" s="471"/>
      <c r="E48" s="474"/>
      <c r="F48" s="474"/>
      <c r="G48" s="474"/>
      <c r="H48" s="481"/>
      <c r="I48" s="484"/>
      <c r="J48" s="493"/>
      <c r="K48" s="490"/>
      <c r="L48" s="490"/>
      <c r="M48" s="487"/>
      <c r="N48" s="490"/>
      <c r="O48" s="263" t="s">
        <v>521</v>
      </c>
      <c r="P48" s="477"/>
      <c r="Q48" s="477"/>
      <c r="R48" s="477"/>
      <c r="S48" s="477"/>
      <c r="T48" s="477"/>
      <c r="U48" s="477"/>
    </row>
    <row r="49" spans="1:21" ht="188.25" customHeight="1" thickBot="1" x14ac:dyDescent="0.5">
      <c r="A49" s="469"/>
      <c r="B49" s="472"/>
      <c r="C49" s="472"/>
      <c r="D49" s="472"/>
      <c r="E49" s="475"/>
      <c r="F49" s="475"/>
      <c r="G49" s="475"/>
      <c r="H49" s="482"/>
      <c r="I49" s="485"/>
      <c r="J49" s="494"/>
      <c r="K49" s="491"/>
      <c r="L49" s="491"/>
      <c r="M49" s="488"/>
      <c r="N49" s="491"/>
      <c r="O49" s="263" t="s">
        <v>522</v>
      </c>
      <c r="P49" s="478"/>
      <c r="Q49" s="478"/>
      <c r="R49" s="478"/>
      <c r="S49" s="478"/>
      <c r="T49" s="478"/>
      <c r="U49" s="478"/>
    </row>
    <row r="50" spans="1:21" x14ac:dyDescent="0.45">
      <c r="A50" s="467">
        <f>'Mapa Final'!A50</f>
        <v>9</v>
      </c>
      <c r="B50" s="470" t="str">
        <f>'Mapa Final'!B50</f>
        <v>Interrupción o demora en el Servicio Público de Administrar  Justicia</v>
      </c>
      <c r="C50" s="470" t="str">
        <f>'Mapa Final'!C50</f>
        <v>Afectación en la Prestación del Servicio de Justicia</v>
      </c>
      <c r="D50" s="470" t="str">
        <f>'Mapa Final'!D50</f>
        <v>1. Paro por sindicato
2. Huelgas, protestas ciudadana
3. Disturbios o hechos violentos
4.Pandemia
5.Emergencias Ambientales</v>
      </c>
      <c r="E50" s="473" t="str">
        <f>'Mapa Final'!E50</f>
        <v>Suceso de fuerza mayor que imposibilitan la gestión judicial</v>
      </c>
      <c r="F50" s="473" t="str">
        <f>'Mapa Final'!F50</f>
        <v>Posibilidad de  afectación en la Prestación del Servicio de Justicia debido a un suceso de fuerza mayor que imposibilita la gestión judicial</v>
      </c>
      <c r="G50" s="473" t="str">
        <f>'Mapa Final'!G50</f>
        <v>Usuarios, productos y prácticas organizacionales</v>
      </c>
      <c r="H50" s="480" t="str">
        <f>'Mapa Final'!I50</f>
        <v>Baja</v>
      </c>
      <c r="I50" s="483" t="str">
        <f>'Mapa Final'!L50</f>
        <v>Moderado</v>
      </c>
      <c r="J50" s="492" t="str">
        <f>'Mapa Final'!N50</f>
        <v>Moderado</v>
      </c>
      <c r="K50" s="489" t="str">
        <f>'Mapa Final'!AA50</f>
        <v>Baja</v>
      </c>
      <c r="L50" s="489" t="str">
        <f>'Mapa Final'!AE50</f>
        <v>Moderado</v>
      </c>
      <c r="M50" s="486" t="str">
        <f>'Mapa Final'!AG50</f>
        <v>Moderado</v>
      </c>
      <c r="N50" s="489" t="str">
        <f>'Mapa Final'!AH50</f>
        <v>Reducir(mitigar)</v>
      </c>
      <c r="O50" s="326" t="s">
        <v>622</v>
      </c>
      <c r="P50" s="479"/>
      <c r="Q50" s="479"/>
      <c r="R50" s="479" t="s">
        <v>547</v>
      </c>
      <c r="S50" s="476">
        <v>44378</v>
      </c>
      <c r="T50" s="476">
        <v>44469</v>
      </c>
      <c r="U50" s="479" t="s">
        <v>623</v>
      </c>
    </row>
    <row r="51" spans="1:21" x14ac:dyDescent="0.45">
      <c r="A51" s="468"/>
      <c r="B51" s="471"/>
      <c r="C51" s="471"/>
      <c r="D51" s="471"/>
      <c r="E51" s="474"/>
      <c r="F51" s="474"/>
      <c r="G51" s="474"/>
      <c r="H51" s="481"/>
      <c r="I51" s="484"/>
      <c r="J51" s="493"/>
      <c r="K51" s="490"/>
      <c r="L51" s="490"/>
      <c r="M51" s="487"/>
      <c r="N51" s="490"/>
      <c r="O51" s="326"/>
      <c r="P51" s="477"/>
      <c r="Q51" s="477"/>
      <c r="R51" s="477"/>
      <c r="S51" s="477"/>
      <c r="T51" s="477"/>
      <c r="U51" s="477"/>
    </row>
    <row r="52" spans="1:21" x14ac:dyDescent="0.45">
      <c r="A52" s="468"/>
      <c r="B52" s="471"/>
      <c r="C52" s="471"/>
      <c r="D52" s="471"/>
      <c r="E52" s="474"/>
      <c r="F52" s="474"/>
      <c r="G52" s="474"/>
      <c r="H52" s="481"/>
      <c r="I52" s="484"/>
      <c r="J52" s="493"/>
      <c r="K52" s="490"/>
      <c r="L52" s="490"/>
      <c r="M52" s="487"/>
      <c r="N52" s="490"/>
      <c r="O52" s="326"/>
      <c r="P52" s="477"/>
      <c r="Q52" s="477"/>
      <c r="R52" s="477"/>
      <c r="S52" s="477"/>
      <c r="T52" s="477"/>
      <c r="U52" s="477"/>
    </row>
    <row r="53" spans="1:21" x14ac:dyDescent="0.45">
      <c r="A53" s="468"/>
      <c r="B53" s="471"/>
      <c r="C53" s="471"/>
      <c r="D53" s="471"/>
      <c r="E53" s="474"/>
      <c r="F53" s="474"/>
      <c r="G53" s="474"/>
      <c r="H53" s="481"/>
      <c r="I53" s="484"/>
      <c r="J53" s="493"/>
      <c r="K53" s="490"/>
      <c r="L53" s="490"/>
      <c r="M53" s="487"/>
      <c r="N53" s="490"/>
      <c r="O53" s="326"/>
      <c r="P53" s="477"/>
      <c r="Q53" s="477"/>
      <c r="R53" s="477"/>
      <c r="S53" s="477"/>
      <c r="T53" s="477"/>
      <c r="U53" s="477"/>
    </row>
    <row r="54" spans="1:21" ht="56.25" customHeight="1" thickBot="1" x14ac:dyDescent="0.5">
      <c r="A54" s="469"/>
      <c r="B54" s="472"/>
      <c r="C54" s="472"/>
      <c r="D54" s="472"/>
      <c r="E54" s="475"/>
      <c r="F54" s="475"/>
      <c r="G54" s="475"/>
      <c r="H54" s="482"/>
      <c r="I54" s="485"/>
      <c r="J54" s="494"/>
      <c r="K54" s="491"/>
      <c r="L54" s="491"/>
      <c r="M54" s="488"/>
      <c r="N54" s="491"/>
      <c r="O54" s="326"/>
      <c r="P54" s="478"/>
      <c r="Q54" s="478"/>
      <c r="R54" s="478"/>
      <c r="S54" s="478"/>
      <c r="T54" s="478"/>
      <c r="U54" s="478"/>
    </row>
    <row r="55" spans="1:21" x14ac:dyDescent="0.45">
      <c r="A55" s="467">
        <f>'Mapa Final'!A55</f>
        <v>10</v>
      </c>
      <c r="B55" s="470" t="str">
        <f>'Mapa Final'!B55</f>
        <v>Inaplicabilidad de la normavidad ambiental vigente</v>
      </c>
      <c r="C55" s="470" t="str">
        <f>'Mapa Final'!C55</f>
        <v>Afectación Ambiental</v>
      </c>
      <c r="D55" s="470" t="str">
        <f>'Mapa Final'!D55</f>
        <v>1. Falta de socialización del Acuerdo PSAA14-10160. 
2.Baja participación de los funcionarios y servidores judiciales en las actividades de formación en el Sistema de Gestión Ambiental
3.Uso de correos no institucionales, que no permiten la llegada de campañas enviadas por correos masivos
4.  Poco compromiso en la aplicabilidad y formación de la cultura ambiental
5. Carencia del liderazgo en el Sistema de Gestión Ambiental</v>
      </c>
      <c r="E55" s="473" t="str">
        <f>'Mapa Final'!E55</f>
        <v>Desconocimiento de los lineamientos ambientales y normatividad vigente ambiental</v>
      </c>
      <c r="F55" s="473" t="str">
        <f>'Mapa Final'!F55</f>
        <v>Posibilidad de afectación ambiental debido al desconocimiento de las lineamientos ambientales y normatividad vigente ambiental</v>
      </c>
      <c r="G55" s="473" t="str">
        <f>'Mapa Final'!G55</f>
        <v>Eventos Ambientales Internos</v>
      </c>
      <c r="H55" s="480" t="str">
        <f>'Mapa Final'!I55</f>
        <v>Media</v>
      </c>
      <c r="I55" s="483" t="str">
        <f>'Mapa Final'!L55</f>
        <v>Moderado</v>
      </c>
      <c r="J55" s="492" t="str">
        <f>'Mapa Final'!N55</f>
        <v>Moderado</v>
      </c>
      <c r="K55" s="489" t="str">
        <f>'Mapa Final'!AA55</f>
        <v>Baja</v>
      </c>
      <c r="L55" s="489" t="str">
        <f>'Mapa Final'!AE55</f>
        <v>Moderado</v>
      </c>
      <c r="M55" s="486" t="str">
        <f>'Mapa Final'!AG55</f>
        <v>Moderado</v>
      </c>
      <c r="N55" s="489" t="str">
        <f>'Mapa Final'!AH55</f>
        <v>Reducir(mitigar)</v>
      </c>
      <c r="O55" s="326" t="s">
        <v>525</v>
      </c>
      <c r="P55" s="479"/>
      <c r="Q55" s="479"/>
      <c r="R55" s="479" t="s">
        <v>547</v>
      </c>
      <c r="S55" s="476">
        <v>44378</v>
      </c>
      <c r="T55" s="476">
        <v>44469</v>
      </c>
      <c r="U55" s="479" t="s">
        <v>624</v>
      </c>
    </row>
    <row r="56" spans="1:21" x14ac:dyDescent="0.45">
      <c r="A56" s="468"/>
      <c r="B56" s="471"/>
      <c r="C56" s="471"/>
      <c r="D56" s="471"/>
      <c r="E56" s="474"/>
      <c r="F56" s="474"/>
      <c r="G56" s="474"/>
      <c r="H56" s="481"/>
      <c r="I56" s="484"/>
      <c r="J56" s="493"/>
      <c r="K56" s="490"/>
      <c r="L56" s="490"/>
      <c r="M56" s="487"/>
      <c r="N56" s="490"/>
      <c r="O56" s="326"/>
      <c r="P56" s="477"/>
      <c r="Q56" s="477"/>
      <c r="R56" s="477"/>
      <c r="S56" s="477"/>
      <c r="T56" s="477"/>
      <c r="U56" s="477"/>
    </row>
    <row r="57" spans="1:21" x14ac:dyDescent="0.45">
      <c r="A57" s="468"/>
      <c r="B57" s="471"/>
      <c r="C57" s="471"/>
      <c r="D57" s="471"/>
      <c r="E57" s="474"/>
      <c r="F57" s="474"/>
      <c r="G57" s="474"/>
      <c r="H57" s="481"/>
      <c r="I57" s="484"/>
      <c r="J57" s="493"/>
      <c r="K57" s="490"/>
      <c r="L57" s="490"/>
      <c r="M57" s="487"/>
      <c r="N57" s="490"/>
      <c r="O57" s="326"/>
      <c r="P57" s="477"/>
      <c r="Q57" s="477"/>
      <c r="R57" s="477"/>
      <c r="S57" s="477"/>
      <c r="T57" s="477"/>
      <c r="U57" s="477"/>
    </row>
    <row r="58" spans="1:21" x14ac:dyDescent="0.45">
      <c r="A58" s="468"/>
      <c r="B58" s="471"/>
      <c r="C58" s="471"/>
      <c r="D58" s="471"/>
      <c r="E58" s="474"/>
      <c r="F58" s="474"/>
      <c r="G58" s="474"/>
      <c r="H58" s="481"/>
      <c r="I58" s="484"/>
      <c r="J58" s="493"/>
      <c r="K58" s="490"/>
      <c r="L58" s="490"/>
      <c r="M58" s="487"/>
      <c r="N58" s="490"/>
      <c r="O58" s="326"/>
      <c r="P58" s="477"/>
      <c r="Q58" s="477"/>
      <c r="R58" s="477"/>
      <c r="S58" s="477"/>
      <c r="T58" s="477"/>
      <c r="U58" s="477"/>
    </row>
    <row r="59" spans="1:21" ht="159.75" customHeight="1" thickBot="1" x14ac:dyDescent="0.5">
      <c r="A59" s="469"/>
      <c r="B59" s="472"/>
      <c r="C59" s="472"/>
      <c r="D59" s="472"/>
      <c r="E59" s="475"/>
      <c r="F59" s="475"/>
      <c r="G59" s="475"/>
      <c r="H59" s="482"/>
      <c r="I59" s="485"/>
      <c r="J59" s="494"/>
      <c r="K59" s="491"/>
      <c r="L59" s="491"/>
      <c r="M59" s="488"/>
      <c r="N59" s="491"/>
      <c r="O59" s="326"/>
      <c r="P59" s="478"/>
      <c r="Q59" s="478"/>
      <c r="R59" s="478"/>
      <c r="S59" s="478"/>
      <c r="T59" s="478"/>
      <c r="U59" s="478"/>
    </row>
  </sheetData>
  <mergeCells count="227">
    <mergeCell ref="S55:S59"/>
    <mergeCell ref="T55:T59"/>
    <mergeCell ref="U55:U59"/>
    <mergeCell ref="M55:M59"/>
    <mergeCell ref="N55:N59"/>
    <mergeCell ref="O55:O59"/>
    <mergeCell ref="P55:P59"/>
    <mergeCell ref="Q55:Q59"/>
    <mergeCell ref="R55:R59"/>
    <mergeCell ref="G55:G59"/>
    <mergeCell ref="H55:H59"/>
    <mergeCell ref="I55:I59"/>
    <mergeCell ref="J55:J59"/>
    <mergeCell ref="K55:K59"/>
    <mergeCell ref="L55:L59"/>
    <mergeCell ref="A55:A59"/>
    <mergeCell ref="B55:B59"/>
    <mergeCell ref="C55:C59"/>
    <mergeCell ref="D55:D59"/>
    <mergeCell ref="E55:E59"/>
    <mergeCell ref="F55:F59"/>
    <mergeCell ref="R50:R54"/>
    <mergeCell ref="S50:S54"/>
    <mergeCell ref="T50:T54"/>
    <mergeCell ref="U50:U54"/>
    <mergeCell ref="J50:J54"/>
    <mergeCell ref="K50:K54"/>
    <mergeCell ref="L50:L54"/>
    <mergeCell ref="M50:M54"/>
    <mergeCell ref="N50:N54"/>
    <mergeCell ref="O50:O54"/>
    <mergeCell ref="U45:U49"/>
    <mergeCell ref="A50:A54"/>
    <mergeCell ref="B50:B54"/>
    <mergeCell ref="C50:C54"/>
    <mergeCell ref="D50:D54"/>
    <mergeCell ref="E50:E54"/>
    <mergeCell ref="F50:F54"/>
    <mergeCell ref="G50:G54"/>
    <mergeCell ref="H50:H54"/>
    <mergeCell ref="I50:I54"/>
    <mergeCell ref="P45:P49"/>
    <mergeCell ref="Q45:Q49"/>
    <mergeCell ref="R45:R49"/>
    <mergeCell ref="S45:S49"/>
    <mergeCell ref="T45:T49"/>
    <mergeCell ref="I45:I49"/>
    <mergeCell ref="J45:J49"/>
    <mergeCell ref="K45:K49"/>
    <mergeCell ref="L45:L49"/>
    <mergeCell ref="M45:M49"/>
    <mergeCell ref="N45:N49"/>
    <mergeCell ref="P50:P54"/>
    <mergeCell ref="Q50:Q54"/>
    <mergeCell ref="O40:O44"/>
    <mergeCell ref="P40:P44"/>
    <mergeCell ref="Q40:Q44"/>
    <mergeCell ref="R40:R44"/>
    <mergeCell ref="S40:S44"/>
    <mergeCell ref="H40:H44"/>
    <mergeCell ref="I40:I44"/>
    <mergeCell ref="J40:J44"/>
    <mergeCell ref="K40:K44"/>
    <mergeCell ref="L40:L44"/>
    <mergeCell ref="M40:M44"/>
    <mergeCell ref="A45:A49"/>
    <mergeCell ref="B45:B49"/>
    <mergeCell ref="C45:C49"/>
    <mergeCell ref="D45:D49"/>
    <mergeCell ref="E45:E49"/>
    <mergeCell ref="F45:F49"/>
    <mergeCell ref="G45:G49"/>
    <mergeCell ref="H45:H49"/>
    <mergeCell ref="N40:N44"/>
    <mergeCell ref="U35:U39"/>
    <mergeCell ref="A40:A44"/>
    <mergeCell ref="B40:B44"/>
    <mergeCell ref="C40:C44"/>
    <mergeCell ref="D40:D44"/>
    <mergeCell ref="E40:E44"/>
    <mergeCell ref="F40:F44"/>
    <mergeCell ref="G40:G44"/>
    <mergeCell ref="M35:M39"/>
    <mergeCell ref="N35:N39"/>
    <mergeCell ref="O35:O39"/>
    <mergeCell ref="P35:P39"/>
    <mergeCell ref="Q35:Q39"/>
    <mergeCell ref="R35:R39"/>
    <mergeCell ref="G35:G39"/>
    <mergeCell ref="H35:H39"/>
    <mergeCell ref="I35:I39"/>
    <mergeCell ref="J35:J39"/>
    <mergeCell ref="K35:K39"/>
    <mergeCell ref="L35:L39"/>
    <mergeCell ref="A35:A39"/>
    <mergeCell ref="B35:B39"/>
    <mergeCell ref="T40:T44"/>
    <mergeCell ref="U40:U44"/>
    <mergeCell ref="C35:C39"/>
    <mergeCell ref="D35:D39"/>
    <mergeCell ref="E35:E39"/>
    <mergeCell ref="F35:F39"/>
    <mergeCell ref="P30:P34"/>
    <mergeCell ref="Q30:Q34"/>
    <mergeCell ref="R30:R34"/>
    <mergeCell ref="S30:S34"/>
    <mergeCell ref="T30:T34"/>
    <mergeCell ref="S35:S39"/>
    <mergeCell ref="T35:T39"/>
    <mergeCell ref="U30:U34"/>
    <mergeCell ref="J30:J34"/>
    <mergeCell ref="K30:K34"/>
    <mergeCell ref="L30:L34"/>
    <mergeCell ref="M30:M34"/>
    <mergeCell ref="N30:N34"/>
    <mergeCell ref="U25:U29"/>
    <mergeCell ref="A30:A34"/>
    <mergeCell ref="B30:B34"/>
    <mergeCell ref="C30:C34"/>
    <mergeCell ref="D30:D34"/>
    <mergeCell ref="E30:E34"/>
    <mergeCell ref="F30:F34"/>
    <mergeCell ref="G30:G34"/>
    <mergeCell ref="H30:H34"/>
    <mergeCell ref="I30:I34"/>
    <mergeCell ref="O25:O29"/>
    <mergeCell ref="P25:P29"/>
    <mergeCell ref="Q25:Q29"/>
    <mergeCell ref="R25:R29"/>
    <mergeCell ref="S25:S29"/>
    <mergeCell ref="T25:T29"/>
    <mergeCell ref="I25:I29"/>
    <mergeCell ref="J25:J29"/>
    <mergeCell ref="K25:K29"/>
    <mergeCell ref="L25:L29"/>
    <mergeCell ref="M25:M29"/>
    <mergeCell ref="N25:N29"/>
    <mergeCell ref="T20:T24"/>
    <mergeCell ref="U20:U24"/>
    <mergeCell ref="A25:A29"/>
    <mergeCell ref="B25:B29"/>
    <mergeCell ref="C25:C29"/>
    <mergeCell ref="D25:D29"/>
    <mergeCell ref="E25:E29"/>
    <mergeCell ref="F25:F29"/>
    <mergeCell ref="G25:G29"/>
    <mergeCell ref="H25:H29"/>
    <mergeCell ref="N20:N24"/>
    <mergeCell ref="O20:O24"/>
    <mergeCell ref="P20:P24"/>
    <mergeCell ref="Q20:Q24"/>
    <mergeCell ref="R20:R24"/>
    <mergeCell ref="S20:S24"/>
    <mergeCell ref="H20:H24"/>
    <mergeCell ref="I20:I24"/>
    <mergeCell ref="J20:J24"/>
    <mergeCell ref="K20:K24"/>
    <mergeCell ref="L20:L24"/>
    <mergeCell ref="M20:M24"/>
    <mergeCell ref="S15:S19"/>
    <mergeCell ref="T15:T19"/>
    <mergeCell ref="U15:U19"/>
    <mergeCell ref="A20:A24"/>
    <mergeCell ref="B20:B24"/>
    <mergeCell ref="C20:C24"/>
    <mergeCell ref="D20:D24"/>
    <mergeCell ref="E20:E24"/>
    <mergeCell ref="F20:F24"/>
    <mergeCell ref="G20:G24"/>
    <mergeCell ref="M15:M19"/>
    <mergeCell ref="N15:N19"/>
    <mergeCell ref="O15:O19"/>
    <mergeCell ref="P15:P19"/>
    <mergeCell ref="Q15:Q19"/>
    <mergeCell ref="R15:R19"/>
    <mergeCell ref="G15:G19"/>
    <mergeCell ref="H15:H19"/>
    <mergeCell ref="I15:I19"/>
    <mergeCell ref="J15:J19"/>
    <mergeCell ref="K15:K19"/>
    <mergeCell ref="T10:T14"/>
    <mergeCell ref="U10:U14"/>
    <mergeCell ref="A15:A19"/>
    <mergeCell ref="B15:B19"/>
    <mergeCell ref="C15:C19"/>
    <mergeCell ref="D15:D19"/>
    <mergeCell ref="E15:E19"/>
    <mergeCell ref="F15:F19"/>
    <mergeCell ref="L10:L14"/>
    <mergeCell ref="M10:M14"/>
    <mergeCell ref="N10:N14"/>
    <mergeCell ref="O10:O14"/>
    <mergeCell ref="P10:P14"/>
    <mergeCell ref="Q10:Q14"/>
    <mergeCell ref="F10:F14"/>
    <mergeCell ref="G10:G14"/>
    <mergeCell ref="H10:H14"/>
    <mergeCell ref="I10:I14"/>
    <mergeCell ref="J10:J14"/>
    <mergeCell ref="K10:K14"/>
    <mergeCell ref="A9:N9"/>
    <mergeCell ref="A10:A14"/>
    <mergeCell ref="B10:B14"/>
    <mergeCell ref="C10:C14"/>
    <mergeCell ref="D10:D14"/>
    <mergeCell ref="E10:E14"/>
    <mergeCell ref="L15:L19"/>
    <mergeCell ref="R10:R14"/>
    <mergeCell ref="S10:S14"/>
    <mergeCell ref="S1:U3"/>
    <mergeCell ref="A4:C4"/>
    <mergeCell ref="D4:N4"/>
    <mergeCell ref="O4:Q4"/>
    <mergeCell ref="A5:C5"/>
    <mergeCell ref="D5:N5"/>
    <mergeCell ref="A6:C6"/>
    <mergeCell ref="D6:N6"/>
    <mergeCell ref="A7:F7"/>
    <mergeCell ref="H7:J7"/>
    <mergeCell ref="K7:M7"/>
    <mergeCell ref="N7:N8"/>
    <mergeCell ref="A1:C2"/>
    <mergeCell ref="D1:Q3"/>
    <mergeCell ref="O7:O8"/>
    <mergeCell ref="P7:R7"/>
    <mergeCell ref="S7:T7"/>
    <mergeCell ref="U7:U8"/>
  </mergeCells>
  <conditionalFormatting sqref="D8:G8 H7 H60:J1048576 A7:B7">
    <cfRule type="containsText" dxfId="1395" priority="713" operator="containsText" text="3- Moderado">
      <formula>NOT(ISERROR(SEARCH("3- Moderado",A7)))</formula>
    </cfRule>
    <cfRule type="containsText" dxfId="1394" priority="714" operator="containsText" text="6- Moderado">
      <formula>NOT(ISERROR(SEARCH("6- Moderado",A7)))</formula>
    </cfRule>
    <cfRule type="containsText" dxfId="1393" priority="715" operator="containsText" text="4- Moderado">
      <formula>NOT(ISERROR(SEARCH("4- Moderado",A7)))</formula>
    </cfRule>
    <cfRule type="containsText" dxfId="1392" priority="716" operator="containsText" text="3- Bajo">
      <formula>NOT(ISERROR(SEARCH("3- Bajo",A7)))</formula>
    </cfRule>
    <cfRule type="containsText" dxfId="1391" priority="717" operator="containsText" text="4- Bajo">
      <formula>NOT(ISERROR(SEARCH("4- Bajo",A7)))</formula>
    </cfRule>
    <cfRule type="containsText" dxfId="1390" priority="718" operator="containsText" text="1- Bajo">
      <formula>NOT(ISERROR(SEARCH("1- Bajo",A7)))</formula>
    </cfRule>
  </conditionalFormatting>
  <conditionalFormatting sqref="H8:J8">
    <cfRule type="containsText" dxfId="1389" priority="706" operator="containsText" text="3- Moderado">
      <formula>NOT(ISERROR(SEARCH("3- Moderado",H8)))</formula>
    </cfRule>
    <cfRule type="containsText" dxfId="1388" priority="707" operator="containsText" text="6- Moderado">
      <formula>NOT(ISERROR(SEARCH("6- Moderado",H8)))</formula>
    </cfRule>
    <cfRule type="containsText" dxfId="1387" priority="708" operator="containsText" text="4- Moderado">
      <formula>NOT(ISERROR(SEARCH("4- Moderado",H8)))</formula>
    </cfRule>
    <cfRule type="containsText" dxfId="1386" priority="709" operator="containsText" text="3- Bajo">
      <formula>NOT(ISERROR(SEARCH("3- Bajo",H8)))</formula>
    </cfRule>
    <cfRule type="containsText" dxfId="1385" priority="710" operator="containsText" text="4- Bajo">
      <formula>NOT(ISERROR(SEARCH("4- Bajo",H8)))</formula>
    </cfRule>
    <cfRule type="containsText" dxfId="1384" priority="712" operator="containsText" text="1- Bajo">
      <formula>NOT(ISERROR(SEARCH("1- Bajo",H8)))</formula>
    </cfRule>
  </conditionalFormatting>
  <conditionalFormatting sqref="J8 J60:J1048576">
    <cfRule type="containsText" dxfId="1383" priority="695" operator="containsText" text="25- Extremo">
      <formula>NOT(ISERROR(SEARCH("25- Extremo",J8)))</formula>
    </cfRule>
    <cfRule type="containsText" dxfId="1382" priority="696" operator="containsText" text="20- Extremo">
      <formula>NOT(ISERROR(SEARCH("20- Extremo",J8)))</formula>
    </cfRule>
    <cfRule type="containsText" dxfId="1381" priority="697" operator="containsText" text="15- Extremo">
      <formula>NOT(ISERROR(SEARCH("15- Extremo",J8)))</formula>
    </cfRule>
    <cfRule type="containsText" dxfId="1380" priority="698" operator="containsText" text="10- Extremo">
      <formula>NOT(ISERROR(SEARCH("10- Extremo",J8)))</formula>
    </cfRule>
    <cfRule type="containsText" dxfId="1379" priority="699" operator="containsText" text="5- Extremo">
      <formula>NOT(ISERROR(SEARCH("5- Extremo",J8)))</formula>
    </cfRule>
    <cfRule type="containsText" dxfId="1378" priority="700" operator="containsText" text="12- Alto">
      <formula>NOT(ISERROR(SEARCH("12- Alto",J8)))</formula>
    </cfRule>
    <cfRule type="containsText" dxfId="1377" priority="701" operator="containsText" text="10- Alto">
      <formula>NOT(ISERROR(SEARCH("10- Alto",J8)))</formula>
    </cfRule>
    <cfRule type="containsText" dxfId="1376" priority="702" operator="containsText" text="9- Alto">
      <formula>NOT(ISERROR(SEARCH("9- Alto",J8)))</formula>
    </cfRule>
    <cfRule type="containsText" dxfId="1375" priority="703" operator="containsText" text="8- Alto">
      <formula>NOT(ISERROR(SEARCH("8- Alto",J8)))</formula>
    </cfRule>
    <cfRule type="containsText" dxfId="1374" priority="704" operator="containsText" text="5- Alto">
      <formula>NOT(ISERROR(SEARCH("5- Alto",J8)))</formula>
    </cfRule>
    <cfRule type="containsText" dxfId="1373" priority="705" operator="containsText" text="4- Alto">
      <formula>NOT(ISERROR(SEARCH("4- Alto",J8)))</formula>
    </cfRule>
    <cfRule type="containsText" dxfId="1372" priority="711" operator="containsText" text="2- Bajo">
      <formula>NOT(ISERROR(SEARCH("2- Bajo",J8)))</formula>
    </cfRule>
  </conditionalFormatting>
  <conditionalFormatting sqref="K10:L10">
    <cfRule type="containsText" dxfId="1371" priority="689" operator="containsText" text="3- Moderado">
      <formula>NOT(ISERROR(SEARCH("3- Moderado",K10)))</formula>
    </cfRule>
    <cfRule type="containsText" dxfId="1370" priority="690" operator="containsText" text="6- Moderado">
      <formula>NOT(ISERROR(SEARCH("6- Moderado",K10)))</formula>
    </cfRule>
    <cfRule type="containsText" dxfId="1369" priority="691" operator="containsText" text="4- Moderado">
      <formula>NOT(ISERROR(SEARCH("4- Moderado",K10)))</formula>
    </cfRule>
    <cfRule type="containsText" dxfId="1368" priority="692" operator="containsText" text="3- Bajo">
      <formula>NOT(ISERROR(SEARCH("3- Bajo",K10)))</formula>
    </cfRule>
    <cfRule type="containsText" dxfId="1367" priority="693" operator="containsText" text="4- Bajo">
      <formula>NOT(ISERROR(SEARCH("4- Bajo",K10)))</formula>
    </cfRule>
    <cfRule type="containsText" dxfId="1366" priority="694" operator="containsText" text="1- Bajo">
      <formula>NOT(ISERROR(SEARCH("1- Bajo",K10)))</formula>
    </cfRule>
  </conditionalFormatting>
  <conditionalFormatting sqref="H10:I10">
    <cfRule type="containsText" dxfId="1365" priority="683" operator="containsText" text="3- Moderado">
      <formula>NOT(ISERROR(SEARCH("3- Moderado",H10)))</formula>
    </cfRule>
    <cfRule type="containsText" dxfId="1364" priority="684" operator="containsText" text="6- Moderado">
      <formula>NOT(ISERROR(SEARCH("6- Moderado",H10)))</formula>
    </cfRule>
    <cfRule type="containsText" dxfId="1363" priority="685" operator="containsText" text="4- Moderado">
      <formula>NOT(ISERROR(SEARCH("4- Moderado",H10)))</formula>
    </cfRule>
    <cfRule type="containsText" dxfId="1362" priority="686" operator="containsText" text="3- Bajo">
      <formula>NOT(ISERROR(SEARCH("3- Bajo",H10)))</formula>
    </cfRule>
    <cfRule type="containsText" dxfId="1361" priority="687" operator="containsText" text="4- Bajo">
      <formula>NOT(ISERROR(SEARCH("4- Bajo",H10)))</formula>
    </cfRule>
    <cfRule type="containsText" dxfId="1360" priority="688" operator="containsText" text="1- Bajo">
      <formula>NOT(ISERROR(SEARCH("1- Bajo",H10)))</formula>
    </cfRule>
  </conditionalFormatting>
  <conditionalFormatting sqref="A10 C10:E10">
    <cfRule type="containsText" dxfId="1359" priority="677" operator="containsText" text="3- Moderado">
      <formula>NOT(ISERROR(SEARCH("3- Moderado",A10)))</formula>
    </cfRule>
    <cfRule type="containsText" dxfId="1358" priority="678" operator="containsText" text="6- Moderado">
      <formula>NOT(ISERROR(SEARCH("6- Moderado",A10)))</formula>
    </cfRule>
    <cfRule type="containsText" dxfId="1357" priority="679" operator="containsText" text="4- Moderado">
      <formula>NOT(ISERROR(SEARCH("4- Moderado",A10)))</formula>
    </cfRule>
    <cfRule type="containsText" dxfId="1356" priority="680" operator="containsText" text="3- Bajo">
      <formula>NOT(ISERROR(SEARCH("3- Bajo",A10)))</formula>
    </cfRule>
    <cfRule type="containsText" dxfId="1355" priority="681" operator="containsText" text="4- Bajo">
      <formula>NOT(ISERROR(SEARCH("4- Bajo",A10)))</formula>
    </cfRule>
    <cfRule type="containsText" dxfId="1354" priority="682" operator="containsText" text="1- Bajo">
      <formula>NOT(ISERROR(SEARCH("1- Bajo",A10)))</formula>
    </cfRule>
  </conditionalFormatting>
  <conditionalFormatting sqref="F10:G10">
    <cfRule type="containsText" dxfId="1353" priority="671" operator="containsText" text="3- Moderado">
      <formula>NOT(ISERROR(SEARCH("3- Moderado",F10)))</formula>
    </cfRule>
    <cfRule type="containsText" dxfId="1352" priority="672" operator="containsText" text="6- Moderado">
      <formula>NOT(ISERROR(SEARCH("6- Moderado",F10)))</formula>
    </cfRule>
    <cfRule type="containsText" dxfId="1351" priority="673" operator="containsText" text="4- Moderado">
      <formula>NOT(ISERROR(SEARCH("4- Moderado",F10)))</formula>
    </cfRule>
    <cfRule type="containsText" dxfId="1350" priority="674" operator="containsText" text="3- Bajo">
      <formula>NOT(ISERROR(SEARCH("3- Bajo",F10)))</formula>
    </cfRule>
    <cfRule type="containsText" dxfId="1349" priority="675" operator="containsText" text="4- Bajo">
      <formula>NOT(ISERROR(SEARCH("4- Bajo",F10)))</formula>
    </cfRule>
    <cfRule type="containsText" dxfId="1348" priority="676" operator="containsText" text="1- Bajo">
      <formula>NOT(ISERROR(SEARCH("1- Bajo",F10)))</formula>
    </cfRule>
  </conditionalFormatting>
  <conditionalFormatting sqref="K8">
    <cfRule type="containsText" dxfId="1347" priority="665" operator="containsText" text="3- Moderado">
      <formula>NOT(ISERROR(SEARCH("3- Moderado",K8)))</formula>
    </cfRule>
    <cfRule type="containsText" dxfId="1346" priority="666" operator="containsText" text="6- Moderado">
      <formula>NOT(ISERROR(SEARCH("6- Moderado",K8)))</formula>
    </cfRule>
    <cfRule type="containsText" dxfId="1345" priority="667" operator="containsText" text="4- Moderado">
      <formula>NOT(ISERROR(SEARCH("4- Moderado",K8)))</formula>
    </cfRule>
    <cfRule type="containsText" dxfId="1344" priority="668" operator="containsText" text="3- Bajo">
      <formula>NOT(ISERROR(SEARCH("3- Bajo",K8)))</formula>
    </cfRule>
    <cfRule type="containsText" dxfId="1343" priority="669" operator="containsText" text="4- Bajo">
      <formula>NOT(ISERROR(SEARCH("4- Bajo",K8)))</formula>
    </cfRule>
    <cfRule type="containsText" dxfId="1342" priority="670" operator="containsText" text="1- Bajo">
      <formula>NOT(ISERROR(SEARCH("1- Bajo",K8)))</formula>
    </cfRule>
  </conditionalFormatting>
  <conditionalFormatting sqref="L8">
    <cfRule type="containsText" dxfId="1341" priority="659" operator="containsText" text="3- Moderado">
      <formula>NOT(ISERROR(SEARCH("3- Moderado",L8)))</formula>
    </cfRule>
    <cfRule type="containsText" dxfId="1340" priority="660" operator="containsText" text="6- Moderado">
      <formula>NOT(ISERROR(SEARCH("6- Moderado",L8)))</formula>
    </cfRule>
    <cfRule type="containsText" dxfId="1339" priority="661" operator="containsText" text="4- Moderado">
      <formula>NOT(ISERROR(SEARCH("4- Moderado",L8)))</formula>
    </cfRule>
    <cfRule type="containsText" dxfId="1338" priority="662" operator="containsText" text="3- Bajo">
      <formula>NOT(ISERROR(SEARCH("3- Bajo",L8)))</formula>
    </cfRule>
    <cfRule type="containsText" dxfId="1337" priority="663" operator="containsText" text="4- Bajo">
      <formula>NOT(ISERROR(SEARCH("4- Bajo",L8)))</formula>
    </cfRule>
    <cfRule type="containsText" dxfId="1336" priority="664" operator="containsText" text="1- Bajo">
      <formula>NOT(ISERROR(SEARCH("1- Bajo",L8)))</formula>
    </cfRule>
  </conditionalFormatting>
  <conditionalFormatting sqref="M8">
    <cfRule type="containsText" dxfId="1335" priority="653" operator="containsText" text="3- Moderado">
      <formula>NOT(ISERROR(SEARCH("3- Moderado",M8)))</formula>
    </cfRule>
    <cfRule type="containsText" dxfId="1334" priority="654" operator="containsText" text="6- Moderado">
      <formula>NOT(ISERROR(SEARCH("6- Moderado",M8)))</formula>
    </cfRule>
    <cfRule type="containsText" dxfId="1333" priority="655" operator="containsText" text="4- Moderado">
      <formula>NOT(ISERROR(SEARCH("4- Moderado",M8)))</formula>
    </cfRule>
    <cfRule type="containsText" dxfId="1332" priority="656" operator="containsText" text="3- Bajo">
      <formula>NOT(ISERROR(SEARCH("3- Bajo",M8)))</formula>
    </cfRule>
    <cfRule type="containsText" dxfId="1331" priority="657" operator="containsText" text="4- Bajo">
      <formula>NOT(ISERROR(SEARCH("4- Bajo",M8)))</formula>
    </cfRule>
    <cfRule type="containsText" dxfId="1330" priority="658" operator="containsText" text="1- Bajo">
      <formula>NOT(ISERROR(SEARCH("1- Bajo",M8)))</formula>
    </cfRule>
  </conditionalFormatting>
  <conditionalFormatting sqref="J10:J14">
    <cfRule type="containsText" dxfId="1329" priority="648" operator="containsText" text="Bajo">
      <formula>NOT(ISERROR(SEARCH("Bajo",J10)))</formula>
    </cfRule>
    <cfRule type="containsText" dxfId="1328" priority="649" operator="containsText" text="Moderado">
      <formula>NOT(ISERROR(SEARCH("Moderado",J10)))</formula>
    </cfRule>
    <cfRule type="containsText" dxfId="1327" priority="650" operator="containsText" text="Alto">
      <formula>NOT(ISERROR(SEARCH("Alto",J10)))</formula>
    </cfRule>
    <cfRule type="containsText" dxfId="1326" priority="651" operator="containsText" text="Extremo">
      <formula>NOT(ISERROR(SEARCH("Extremo",J10)))</formula>
    </cfRule>
    <cfRule type="colorScale" priority="652">
      <colorScale>
        <cfvo type="min"/>
        <cfvo type="max"/>
        <color rgb="FFFF7128"/>
        <color rgb="FFFFEF9C"/>
      </colorScale>
    </cfRule>
  </conditionalFormatting>
  <conditionalFormatting sqref="M10:M14">
    <cfRule type="containsText" dxfId="1325" priority="623" operator="containsText" text="Moderado">
      <formula>NOT(ISERROR(SEARCH("Moderado",M10)))</formula>
    </cfRule>
    <cfRule type="containsText" dxfId="1324" priority="643" operator="containsText" text="Bajo">
      <formula>NOT(ISERROR(SEARCH("Bajo",M10)))</formula>
    </cfRule>
    <cfRule type="containsText" dxfId="1323" priority="644" operator="containsText" text="Moderado">
      <formula>NOT(ISERROR(SEARCH("Moderado",M10)))</formula>
    </cfRule>
    <cfRule type="containsText" dxfId="1322" priority="645" operator="containsText" text="Alto">
      <formula>NOT(ISERROR(SEARCH("Alto",M10)))</formula>
    </cfRule>
    <cfRule type="containsText" dxfId="1321" priority="646" operator="containsText" text="Extremo">
      <formula>NOT(ISERROR(SEARCH("Extremo",M10)))</formula>
    </cfRule>
    <cfRule type="colorScale" priority="647">
      <colorScale>
        <cfvo type="min"/>
        <cfvo type="max"/>
        <color rgb="FFFF7128"/>
        <color rgb="FFFFEF9C"/>
      </colorScale>
    </cfRule>
  </conditionalFormatting>
  <conditionalFormatting sqref="N10">
    <cfRule type="containsText" dxfId="1320" priority="637" operator="containsText" text="3- Moderado">
      <formula>NOT(ISERROR(SEARCH("3- Moderado",N10)))</formula>
    </cfRule>
    <cfRule type="containsText" dxfId="1319" priority="638" operator="containsText" text="6- Moderado">
      <formula>NOT(ISERROR(SEARCH("6- Moderado",N10)))</formula>
    </cfRule>
    <cfRule type="containsText" dxfId="1318" priority="639" operator="containsText" text="4- Moderado">
      <formula>NOT(ISERROR(SEARCH("4- Moderado",N10)))</formula>
    </cfRule>
    <cfRule type="containsText" dxfId="1317" priority="640" operator="containsText" text="3- Bajo">
      <formula>NOT(ISERROR(SEARCH("3- Bajo",N10)))</formula>
    </cfRule>
    <cfRule type="containsText" dxfId="1316" priority="641" operator="containsText" text="4- Bajo">
      <formula>NOT(ISERROR(SEARCH("4- Bajo",N10)))</formula>
    </cfRule>
    <cfRule type="containsText" dxfId="1315" priority="642" operator="containsText" text="1- Bajo">
      <formula>NOT(ISERROR(SEARCH("1- Bajo",N10)))</formula>
    </cfRule>
  </conditionalFormatting>
  <conditionalFormatting sqref="H10:H14">
    <cfRule type="containsText" dxfId="1314" priority="624" operator="containsText" text="Muy Alta">
      <formula>NOT(ISERROR(SEARCH("Muy Alta",H10)))</formula>
    </cfRule>
    <cfRule type="containsText" dxfId="1313" priority="625" operator="containsText" text="Alta">
      <formula>NOT(ISERROR(SEARCH("Alta",H10)))</formula>
    </cfRule>
    <cfRule type="containsText" dxfId="1312" priority="626" operator="containsText" text="Muy Alta">
      <formula>NOT(ISERROR(SEARCH("Muy Alta",H10)))</formula>
    </cfRule>
    <cfRule type="containsText" dxfId="1311" priority="631" operator="containsText" text="Muy Baja">
      <formula>NOT(ISERROR(SEARCH("Muy Baja",H10)))</formula>
    </cfRule>
    <cfRule type="containsText" dxfId="1310" priority="632" operator="containsText" text="Baja">
      <formula>NOT(ISERROR(SEARCH("Baja",H10)))</formula>
    </cfRule>
    <cfRule type="containsText" dxfId="1309" priority="633" operator="containsText" text="Media">
      <formula>NOT(ISERROR(SEARCH("Media",H10)))</formula>
    </cfRule>
    <cfRule type="containsText" dxfId="1308" priority="634" operator="containsText" text="Alta">
      <formula>NOT(ISERROR(SEARCH("Alta",H10)))</formula>
    </cfRule>
    <cfRule type="containsText" dxfId="1307" priority="636" operator="containsText" text="Muy Alta">
      <formula>NOT(ISERROR(SEARCH("Muy Alta",H10)))</formula>
    </cfRule>
  </conditionalFormatting>
  <conditionalFormatting sqref="I10:I14">
    <cfRule type="containsText" dxfId="1306" priority="627" operator="containsText" text="Catastrófico">
      <formula>NOT(ISERROR(SEARCH("Catastrófico",I10)))</formula>
    </cfRule>
    <cfRule type="containsText" dxfId="1305" priority="628" operator="containsText" text="Mayor">
      <formula>NOT(ISERROR(SEARCH("Mayor",I10)))</formula>
    </cfRule>
    <cfRule type="containsText" dxfId="1304" priority="629" operator="containsText" text="Menor">
      <formula>NOT(ISERROR(SEARCH("Menor",I10)))</formula>
    </cfRule>
    <cfRule type="containsText" dxfId="1303" priority="630" operator="containsText" text="Leve">
      <formula>NOT(ISERROR(SEARCH("Leve",I10)))</formula>
    </cfRule>
    <cfRule type="containsText" dxfId="1302" priority="635" operator="containsText" text="Moderado">
      <formula>NOT(ISERROR(SEARCH("Moderado",I10)))</formula>
    </cfRule>
  </conditionalFormatting>
  <conditionalFormatting sqref="K10:K14">
    <cfRule type="containsText" dxfId="1301" priority="622" operator="containsText" text="Media">
      <formula>NOT(ISERROR(SEARCH("Media",K10)))</formula>
    </cfRule>
  </conditionalFormatting>
  <conditionalFormatting sqref="L10:L14">
    <cfRule type="containsText" dxfId="1300" priority="621" operator="containsText" text="Moderado">
      <formula>NOT(ISERROR(SEARCH("Moderado",L10)))</formula>
    </cfRule>
  </conditionalFormatting>
  <conditionalFormatting sqref="J10:J14">
    <cfRule type="containsText" dxfId="1299" priority="620" operator="containsText" text="Moderado">
      <formula>NOT(ISERROR(SEARCH("Moderado",J10)))</formula>
    </cfRule>
  </conditionalFormatting>
  <conditionalFormatting sqref="J10:J14">
    <cfRule type="containsText" dxfId="1298" priority="618" operator="containsText" text="Bajo">
      <formula>NOT(ISERROR(SEARCH("Bajo",J10)))</formula>
    </cfRule>
    <cfRule type="containsText" dxfId="1297" priority="619" operator="containsText" text="Extremo">
      <formula>NOT(ISERROR(SEARCH("Extremo",J10)))</formula>
    </cfRule>
  </conditionalFormatting>
  <conditionalFormatting sqref="K10:K14">
    <cfRule type="containsText" dxfId="1296" priority="616" operator="containsText" text="Baja">
      <formula>NOT(ISERROR(SEARCH("Baja",K10)))</formula>
    </cfRule>
    <cfRule type="containsText" dxfId="1295" priority="617" operator="containsText" text="Muy Baja">
      <formula>NOT(ISERROR(SEARCH("Muy Baja",K10)))</formula>
    </cfRule>
  </conditionalFormatting>
  <conditionalFormatting sqref="K10:K14">
    <cfRule type="containsText" dxfId="1294" priority="614" operator="containsText" text="Muy Alta">
      <formula>NOT(ISERROR(SEARCH("Muy Alta",K10)))</formula>
    </cfRule>
    <cfRule type="containsText" dxfId="1293" priority="615" operator="containsText" text="Alta">
      <formula>NOT(ISERROR(SEARCH("Alta",K10)))</formula>
    </cfRule>
  </conditionalFormatting>
  <conditionalFormatting sqref="L10:L14">
    <cfRule type="containsText" dxfId="1292" priority="610" operator="containsText" text="Catastrófico">
      <formula>NOT(ISERROR(SEARCH("Catastrófico",L10)))</formula>
    </cfRule>
    <cfRule type="containsText" dxfId="1291" priority="611" operator="containsText" text="Mayor">
      <formula>NOT(ISERROR(SEARCH("Mayor",L10)))</formula>
    </cfRule>
    <cfRule type="containsText" dxfId="1290" priority="612" operator="containsText" text="Menor">
      <formula>NOT(ISERROR(SEARCH("Menor",L10)))</formula>
    </cfRule>
    <cfRule type="containsText" dxfId="1289" priority="613" operator="containsText" text="Leve">
      <formula>NOT(ISERROR(SEARCH("Leve",L10)))</formula>
    </cfRule>
  </conditionalFormatting>
  <conditionalFormatting sqref="K15:L15">
    <cfRule type="containsText" dxfId="1288" priority="604" operator="containsText" text="3- Moderado">
      <formula>NOT(ISERROR(SEARCH("3- Moderado",K15)))</formula>
    </cfRule>
    <cfRule type="containsText" dxfId="1287" priority="605" operator="containsText" text="6- Moderado">
      <formula>NOT(ISERROR(SEARCH("6- Moderado",K15)))</formula>
    </cfRule>
    <cfRule type="containsText" dxfId="1286" priority="606" operator="containsText" text="4- Moderado">
      <formula>NOT(ISERROR(SEARCH("4- Moderado",K15)))</formula>
    </cfRule>
    <cfRule type="containsText" dxfId="1285" priority="607" operator="containsText" text="3- Bajo">
      <formula>NOT(ISERROR(SEARCH("3- Bajo",K15)))</formula>
    </cfRule>
    <cfRule type="containsText" dxfId="1284" priority="608" operator="containsText" text="4- Bajo">
      <formula>NOT(ISERROR(SEARCH("4- Bajo",K15)))</formula>
    </cfRule>
    <cfRule type="containsText" dxfId="1283" priority="609" operator="containsText" text="1- Bajo">
      <formula>NOT(ISERROR(SEARCH("1- Bajo",K15)))</formula>
    </cfRule>
  </conditionalFormatting>
  <conditionalFormatting sqref="H15:I15">
    <cfRule type="containsText" dxfId="1282" priority="598" operator="containsText" text="3- Moderado">
      <formula>NOT(ISERROR(SEARCH("3- Moderado",H15)))</formula>
    </cfRule>
    <cfRule type="containsText" dxfId="1281" priority="599" operator="containsText" text="6- Moderado">
      <formula>NOT(ISERROR(SEARCH("6- Moderado",H15)))</formula>
    </cfRule>
    <cfRule type="containsText" dxfId="1280" priority="600" operator="containsText" text="4- Moderado">
      <formula>NOT(ISERROR(SEARCH("4- Moderado",H15)))</formula>
    </cfRule>
    <cfRule type="containsText" dxfId="1279" priority="601" operator="containsText" text="3- Bajo">
      <formula>NOT(ISERROR(SEARCH("3- Bajo",H15)))</formula>
    </cfRule>
    <cfRule type="containsText" dxfId="1278" priority="602" operator="containsText" text="4- Bajo">
      <formula>NOT(ISERROR(SEARCH("4- Bajo",H15)))</formula>
    </cfRule>
    <cfRule type="containsText" dxfId="1277" priority="603" operator="containsText" text="1- Bajo">
      <formula>NOT(ISERROR(SEARCH("1- Bajo",H15)))</formula>
    </cfRule>
  </conditionalFormatting>
  <conditionalFormatting sqref="A15 C15:E15">
    <cfRule type="containsText" dxfId="1276" priority="592" operator="containsText" text="3- Moderado">
      <formula>NOT(ISERROR(SEARCH("3- Moderado",A15)))</formula>
    </cfRule>
    <cfRule type="containsText" dxfId="1275" priority="593" operator="containsText" text="6- Moderado">
      <formula>NOT(ISERROR(SEARCH("6- Moderado",A15)))</formula>
    </cfRule>
    <cfRule type="containsText" dxfId="1274" priority="594" operator="containsText" text="4- Moderado">
      <formula>NOT(ISERROR(SEARCH("4- Moderado",A15)))</formula>
    </cfRule>
    <cfRule type="containsText" dxfId="1273" priority="595" operator="containsText" text="3- Bajo">
      <formula>NOT(ISERROR(SEARCH("3- Bajo",A15)))</formula>
    </cfRule>
    <cfRule type="containsText" dxfId="1272" priority="596" operator="containsText" text="4- Bajo">
      <formula>NOT(ISERROR(SEARCH("4- Bajo",A15)))</formula>
    </cfRule>
    <cfRule type="containsText" dxfId="1271" priority="597" operator="containsText" text="1- Bajo">
      <formula>NOT(ISERROR(SEARCH("1- Bajo",A15)))</formula>
    </cfRule>
  </conditionalFormatting>
  <conditionalFormatting sqref="F15:G15">
    <cfRule type="containsText" dxfId="1270" priority="586" operator="containsText" text="3- Moderado">
      <formula>NOT(ISERROR(SEARCH("3- Moderado",F15)))</formula>
    </cfRule>
    <cfRule type="containsText" dxfId="1269" priority="587" operator="containsText" text="6- Moderado">
      <formula>NOT(ISERROR(SEARCH("6- Moderado",F15)))</formula>
    </cfRule>
    <cfRule type="containsText" dxfId="1268" priority="588" operator="containsText" text="4- Moderado">
      <formula>NOT(ISERROR(SEARCH("4- Moderado",F15)))</formula>
    </cfRule>
    <cfRule type="containsText" dxfId="1267" priority="589" operator="containsText" text="3- Bajo">
      <formula>NOT(ISERROR(SEARCH("3- Bajo",F15)))</formula>
    </cfRule>
    <cfRule type="containsText" dxfId="1266" priority="590" operator="containsText" text="4- Bajo">
      <formula>NOT(ISERROR(SEARCH("4- Bajo",F15)))</formula>
    </cfRule>
    <cfRule type="containsText" dxfId="1265" priority="591" operator="containsText" text="1- Bajo">
      <formula>NOT(ISERROR(SEARCH("1- Bajo",F15)))</formula>
    </cfRule>
  </conditionalFormatting>
  <conditionalFormatting sqref="J15:J19">
    <cfRule type="containsText" dxfId="1264" priority="581" operator="containsText" text="Bajo">
      <formula>NOT(ISERROR(SEARCH("Bajo",J15)))</formula>
    </cfRule>
    <cfRule type="containsText" dxfId="1263" priority="582" operator="containsText" text="Moderado">
      <formula>NOT(ISERROR(SEARCH("Moderado",J15)))</formula>
    </cfRule>
    <cfRule type="containsText" dxfId="1262" priority="583" operator="containsText" text="Alto">
      <formula>NOT(ISERROR(SEARCH("Alto",J15)))</formula>
    </cfRule>
    <cfRule type="containsText" dxfId="1261" priority="584" operator="containsText" text="Extremo">
      <formula>NOT(ISERROR(SEARCH("Extremo",J15)))</formula>
    </cfRule>
    <cfRule type="colorScale" priority="585">
      <colorScale>
        <cfvo type="min"/>
        <cfvo type="max"/>
        <color rgb="FFFF7128"/>
        <color rgb="FFFFEF9C"/>
      </colorScale>
    </cfRule>
  </conditionalFormatting>
  <conditionalFormatting sqref="M15:M19">
    <cfRule type="containsText" dxfId="1260" priority="556" operator="containsText" text="Moderado">
      <formula>NOT(ISERROR(SEARCH("Moderado",M15)))</formula>
    </cfRule>
    <cfRule type="containsText" dxfId="1259" priority="576" operator="containsText" text="Bajo">
      <formula>NOT(ISERROR(SEARCH("Bajo",M15)))</formula>
    </cfRule>
    <cfRule type="containsText" dxfId="1258" priority="577" operator="containsText" text="Moderado">
      <formula>NOT(ISERROR(SEARCH("Moderado",M15)))</formula>
    </cfRule>
    <cfRule type="containsText" dxfId="1257" priority="578" operator="containsText" text="Alto">
      <formula>NOT(ISERROR(SEARCH("Alto",M15)))</formula>
    </cfRule>
    <cfRule type="containsText" dxfId="1256" priority="579" operator="containsText" text="Extremo">
      <formula>NOT(ISERROR(SEARCH("Extremo",M15)))</formula>
    </cfRule>
    <cfRule type="colorScale" priority="580">
      <colorScale>
        <cfvo type="min"/>
        <cfvo type="max"/>
        <color rgb="FFFF7128"/>
        <color rgb="FFFFEF9C"/>
      </colorScale>
    </cfRule>
  </conditionalFormatting>
  <conditionalFormatting sqref="N15">
    <cfRule type="containsText" dxfId="1255" priority="570" operator="containsText" text="3- Moderado">
      <formula>NOT(ISERROR(SEARCH("3- Moderado",N15)))</formula>
    </cfRule>
    <cfRule type="containsText" dxfId="1254" priority="571" operator="containsText" text="6- Moderado">
      <formula>NOT(ISERROR(SEARCH("6- Moderado",N15)))</formula>
    </cfRule>
    <cfRule type="containsText" dxfId="1253" priority="572" operator="containsText" text="4- Moderado">
      <formula>NOT(ISERROR(SEARCH("4- Moderado",N15)))</formula>
    </cfRule>
    <cfRule type="containsText" dxfId="1252" priority="573" operator="containsText" text="3- Bajo">
      <formula>NOT(ISERROR(SEARCH("3- Bajo",N15)))</formula>
    </cfRule>
    <cfRule type="containsText" dxfId="1251" priority="574" operator="containsText" text="4- Bajo">
      <formula>NOT(ISERROR(SEARCH("4- Bajo",N15)))</formula>
    </cfRule>
    <cfRule type="containsText" dxfId="1250" priority="575" operator="containsText" text="1- Bajo">
      <formula>NOT(ISERROR(SEARCH("1- Bajo",N15)))</formula>
    </cfRule>
  </conditionalFormatting>
  <conditionalFormatting sqref="H15:H19">
    <cfRule type="containsText" dxfId="1249" priority="557" operator="containsText" text="Muy Alta">
      <formula>NOT(ISERROR(SEARCH("Muy Alta",H15)))</formula>
    </cfRule>
    <cfRule type="containsText" dxfId="1248" priority="558" operator="containsText" text="Alta">
      <formula>NOT(ISERROR(SEARCH("Alta",H15)))</formula>
    </cfRule>
    <cfRule type="containsText" dxfId="1247" priority="559" operator="containsText" text="Muy Alta">
      <formula>NOT(ISERROR(SEARCH("Muy Alta",H15)))</formula>
    </cfRule>
    <cfRule type="containsText" dxfId="1246" priority="564" operator="containsText" text="Muy Baja">
      <formula>NOT(ISERROR(SEARCH("Muy Baja",H15)))</formula>
    </cfRule>
    <cfRule type="containsText" dxfId="1245" priority="565" operator="containsText" text="Baja">
      <formula>NOT(ISERROR(SEARCH("Baja",H15)))</formula>
    </cfRule>
    <cfRule type="containsText" dxfId="1244" priority="566" operator="containsText" text="Media">
      <formula>NOT(ISERROR(SEARCH("Media",H15)))</formula>
    </cfRule>
    <cfRule type="containsText" dxfId="1243" priority="567" operator="containsText" text="Alta">
      <formula>NOT(ISERROR(SEARCH("Alta",H15)))</formula>
    </cfRule>
    <cfRule type="containsText" dxfId="1242" priority="569" operator="containsText" text="Muy Alta">
      <formula>NOT(ISERROR(SEARCH("Muy Alta",H15)))</formula>
    </cfRule>
  </conditionalFormatting>
  <conditionalFormatting sqref="I15:I19">
    <cfRule type="containsText" dxfId="1241" priority="560" operator="containsText" text="Catastrófico">
      <formula>NOT(ISERROR(SEARCH("Catastrófico",I15)))</formula>
    </cfRule>
    <cfRule type="containsText" dxfId="1240" priority="561" operator="containsText" text="Mayor">
      <formula>NOT(ISERROR(SEARCH("Mayor",I15)))</formula>
    </cfRule>
    <cfRule type="containsText" dxfId="1239" priority="562" operator="containsText" text="Menor">
      <formula>NOT(ISERROR(SEARCH("Menor",I15)))</formula>
    </cfRule>
    <cfRule type="containsText" dxfId="1238" priority="563" operator="containsText" text="Leve">
      <formula>NOT(ISERROR(SEARCH("Leve",I15)))</formula>
    </cfRule>
    <cfRule type="containsText" dxfId="1237" priority="568" operator="containsText" text="Moderado">
      <formula>NOT(ISERROR(SEARCH("Moderado",I15)))</formula>
    </cfRule>
  </conditionalFormatting>
  <conditionalFormatting sqref="K15:K19">
    <cfRule type="containsText" dxfId="1236" priority="555" operator="containsText" text="Media">
      <formula>NOT(ISERROR(SEARCH("Media",K15)))</formula>
    </cfRule>
  </conditionalFormatting>
  <conditionalFormatting sqref="L15:L19">
    <cfRule type="containsText" dxfId="1235" priority="554" operator="containsText" text="Moderado">
      <formula>NOT(ISERROR(SEARCH("Moderado",L15)))</formula>
    </cfRule>
  </conditionalFormatting>
  <conditionalFormatting sqref="J15:J19">
    <cfRule type="containsText" dxfId="1234" priority="553" operator="containsText" text="Moderado">
      <formula>NOT(ISERROR(SEARCH("Moderado",J15)))</formula>
    </cfRule>
  </conditionalFormatting>
  <conditionalFormatting sqref="J15:J19">
    <cfRule type="containsText" dxfId="1233" priority="551" operator="containsText" text="Bajo">
      <formula>NOT(ISERROR(SEARCH("Bajo",J15)))</formula>
    </cfRule>
    <cfRule type="containsText" dxfId="1232" priority="552" operator="containsText" text="Extremo">
      <formula>NOT(ISERROR(SEARCH("Extremo",J15)))</formula>
    </cfRule>
  </conditionalFormatting>
  <conditionalFormatting sqref="K15:K19">
    <cfRule type="containsText" dxfId="1231" priority="549" operator="containsText" text="Baja">
      <formula>NOT(ISERROR(SEARCH("Baja",K15)))</formula>
    </cfRule>
    <cfRule type="containsText" dxfId="1230" priority="550" operator="containsText" text="Muy Baja">
      <formula>NOT(ISERROR(SEARCH("Muy Baja",K15)))</formula>
    </cfRule>
  </conditionalFormatting>
  <conditionalFormatting sqref="K15:K19">
    <cfRule type="containsText" dxfId="1229" priority="547" operator="containsText" text="Muy Alta">
      <formula>NOT(ISERROR(SEARCH("Muy Alta",K15)))</formula>
    </cfRule>
    <cfRule type="containsText" dxfId="1228" priority="548" operator="containsText" text="Alta">
      <formula>NOT(ISERROR(SEARCH("Alta",K15)))</formula>
    </cfRule>
  </conditionalFormatting>
  <conditionalFormatting sqref="L15:L19">
    <cfRule type="containsText" dxfId="1227" priority="543" operator="containsText" text="Catastrófico">
      <formula>NOT(ISERROR(SEARCH("Catastrófico",L15)))</formula>
    </cfRule>
    <cfRule type="containsText" dxfId="1226" priority="544" operator="containsText" text="Mayor">
      <formula>NOT(ISERROR(SEARCH("Mayor",L15)))</formula>
    </cfRule>
    <cfRule type="containsText" dxfId="1225" priority="545" operator="containsText" text="Menor">
      <formula>NOT(ISERROR(SEARCH("Menor",L15)))</formula>
    </cfRule>
    <cfRule type="containsText" dxfId="1224" priority="546" operator="containsText" text="Leve">
      <formula>NOT(ISERROR(SEARCH("Leve",L15)))</formula>
    </cfRule>
  </conditionalFormatting>
  <conditionalFormatting sqref="K20:L20">
    <cfRule type="containsText" dxfId="1223" priority="537" operator="containsText" text="3- Moderado">
      <formula>NOT(ISERROR(SEARCH("3- Moderado",K20)))</formula>
    </cfRule>
    <cfRule type="containsText" dxfId="1222" priority="538" operator="containsText" text="6- Moderado">
      <formula>NOT(ISERROR(SEARCH("6- Moderado",K20)))</formula>
    </cfRule>
    <cfRule type="containsText" dxfId="1221" priority="539" operator="containsText" text="4- Moderado">
      <formula>NOT(ISERROR(SEARCH("4- Moderado",K20)))</formula>
    </cfRule>
    <cfRule type="containsText" dxfId="1220" priority="540" operator="containsText" text="3- Bajo">
      <formula>NOT(ISERROR(SEARCH("3- Bajo",K20)))</formula>
    </cfRule>
    <cfRule type="containsText" dxfId="1219" priority="541" operator="containsText" text="4- Bajo">
      <formula>NOT(ISERROR(SEARCH("4- Bajo",K20)))</formula>
    </cfRule>
    <cfRule type="containsText" dxfId="1218" priority="542" operator="containsText" text="1- Bajo">
      <formula>NOT(ISERROR(SEARCH("1- Bajo",K20)))</formula>
    </cfRule>
  </conditionalFormatting>
  <conditionalFormatting sqref="H20:I20">
    <cfRule type="containsText" dxfId="1217" priority="531" operator="containsText" text="3- Moderado">
      <formula>NOT(ISERROR(SEARCH("3- Moderado",H20)))</formula>
    </cfRule>
    <cfRule type="containsText" dxfId="1216" priority="532" operator="containsText" text="6- Moderado">
      <formula>NOT(ISERROR(SEARCH("6- Moderado",H20)))</formula>
    </cfRule>
    <cfRule type="containsText" dxfId="1215" priority="533" operator="containsText" text="4- Moderado">
      <formula>NOT(ISERROR(SEARCH("4- Moderado",H20)))</formula>
    </cfRule>
    <cfRule type="containsText" dxfId="1214" priority="534" operator="containsText" text="3- Bajo">
      <formula>NOT(ISERROR(SEARCH("3- Bajo",H20)))</formula>
    </cfRule>
    <cfRule type="containsText" dxfId="1213" priority="535" operator="containsText" text="4- Bajo">
      <formula>NOT(ISERROR(SEARCH("4- Bajo",H20)))</formula>
    </cfRule>
    <cfRule type="containsText" dxfId="1212" priority="536" operator="containsText" text="1- Bajo">
      <formula>NOT(ISERROR(SEARCH("1- Bajo",H20)))</formula>
    </cfRule>
  </conditionalFormatting>
  <conditionalFormatting sqref="A20 C20:E20">
    <cfRule type="containsText" dxfId="1211" priority="525" operator="containsText" text="3- Moderado">
      <formula>NOT(ISERROR(SEARCH("3- Moderado",A20)))</formula>
    </cfRule>
    <cfRule type="containsText" dxfId="1210" priority="526" operator="containsText" text="6- Moderado">
      <formula>NOT(ISERROR(SEARCH("6- Moderado",A20)))</formula>
    </cfRule>
    <cfRule type="containsText" dxfId="1209" priority="527" operator="containsText" text="4- Moderado">
      <formula>NOT(ISERROR(SEARCH("4- Moderado",A20)))</formula>
    </cfRule>
    <cfRule type="containsText" dxfId="1208" priority="528" operator="containsText" text="3- Bajo">
      <formula>NOT(ISERROR(SEARCH("3- Bajo",A20)))</formula>
    </cfRule>
    <cfRule type="containsText" dxfId="1207" priority="529" operator="containsText" text="4- Bajo">
      <formula>NOT(ISERROR(SEARCH("4- Bajo",A20)))</formula>
    </cfRule>
    <cfRule type="containsText" dxfId="1206" priority="530" operator="containsText" text="1- Bajo">
      <formula>NOT(ISERROR(SEARCH("1- Bajo",A20)))</formula>
    </cfRule>
  </conditionalFormatting>
  <conditionalFormatting sqref="F20:G20">
    <cfRule type="containsText" dxfId="1205" priority="519" operator="containsText" text="3- Moderado">
      <formula>NOT(ISERROR(SEARCH("3- Moderado",F20)))</formula>
    </cfRule>
    <cfRule type="containsText" dxfId="1204" priority="520" operator="containsText" text="6- Moderado">
      <formula>NOT(ISERROR(SEARCH("6- Moderado",F20)))</formula>
    </cfRule>
    <cfRule type="containsText" dxfId="1203" priority="521" operator="containsText" text="4- Moderado">
      <formula>NOT(ISERROR(SEARCH("4- Moderado",F20)))</formula>
    </cfRule>
    <cfRule type="containsText" dxfId="1202" priority="522" operator="containsText" text="3- Bajo">
      <formula>NOT(ISERROR(SEARCH("3- Bajo",F20)))</formula>
    </cfRule>
    <cfRule type="containsText" dxfId="1201" priority="523" operator="containsText" text="4- Bajo">
      <formula>NOT(ISERROR(SEARCH("4- Bajo",F20)))</formula>
    </cfRule>
    <cfRule type="containsText" dxfId="1200" priority="524" operator="containsText" text="1- Bajo">
      <formula>NOT(ISERROR(SEARCH("1- Bajo",F20)))</formula>
    </cfRule>
  </conditionalFormatting>
  <conditionalFormatting sqref="J20:J24">
    <cfRule type="containsText" dxfId="1199" priority="514" operator="containsText" text="Bajo">
      <formula>NOT(ISERROR(SEARCH("Bajo",J20)))</formula>
    </cfRule>
    <cfRule type="containsText" dxfId="1198" priority="515" operator="containsText" text="Moderado">
      <formula>NOT(ISERROR(SEARCH("Moderado",J20)))</formula>
    </cfRule>
    <cfRule type="containsText" dxfId="1197" priority="516" operator="containsText" text="Alto">
      <formula>NOT(ISERROR(SEARCH("Alto",J20)))</formula>
    </cfRule>
    <cfRule type="containsText" dxfId="1196" priority="517" operator="containsText" text="Extremo">
      <formula>NOT(ISERROR(SEARCH("Extremo",J20)))</formula>
    </cfRule>
    <cfRule type="colorScale" priority="518">
      <colorScale>
        <cfvo type="min"/>
        <cfvo type="max"/>
        <color rgb="FFFF7128"/>
        <color rgb="FFFFEF9C"/>
      </colorScale>
    </cfRule>
  </conditionalFormatting>
  <conditionalFormatting sqref="M20:M24">
    <cfRule type="containsText" dxfId="1195" priority="489" operator="containsText" text="Moderado">
      <formula>NOT(ISERROR(SEARCH("Moderado",M20)))</formula>
    </cfRule>
    <cfRule type="containsText" dxfId="1194" priority="509" operator="containsText" text="Bajo">
      <formula>NOT(ISERROR(SEARCH("Bajo",M20)))</formula>
    </cfRule>
    <cfRule type="containsText" dxfId="1193" priority="510" operator="containsText" text="Moderado">
      <formula>NOT(ISERROR(SEARCH("Moderado",M20)))</formula>
    </cfRule>
    <cfRule type="containsText" dxfId="1192" priority="511" operator="containsText" text="Alto">
      <formula>NOT(ISERROR(SEARCH("Alto",M20)))</formula>
    </cfRule>
    <cfRule type="containsText" dxfId="1191" priority="512" operator="containsText" text="Extremo">
      <formula>NOT(ISERROR(SEARCH("Extremo",M20)))</formula>
    </cfRule>
    <cfRule type="colorScale" priority="513">
      <colorScale>
        <cfvo type="min"/>
        <cfvo type="max"/>
        <color rgb="FFFF7128"/>
        <color rgb="FFFFEF9C"/>
      </colorScale>
    </cfRule>
  </conditionalFormatting>
  <conditionalFormatting sqref="N20">
    <cfRule type="containsText" dxfId="1190" priority="503" operator="containsText" text="3- Moderado">
      <formula>NOT(ISERROR(SEARCH("3- Moderado",N20)))</formula>
    </cfRule>
    <cfRule type="containsText" dxfId="1189" priority="504" operator="containsText" text="6- Moderado">
      <formula>NOT(ISERROR(SEARCH("6- Moderado",N20)))</formula>
    </cfRule>
    <cfRule type="containsText" dxfId="1188" priority="505" operator="containsText" text="4- Moderado">
      <formula>NOT(ISERROR(SEARCH("4- Moderado",N20)))</formula>
    </cfRule>
    <cfRule type="containsText" dxfId="1187" priority="506" operator="containsText" text="3- Bajo">
      <formula>NOT(ISERROR(SEARCH("3- Bajo",N20)))</formula>
    </cfRule>
    <cfRule type="containsText" dxfId="1186" priority="507" operator="containsText" text="4- Bajo">
      <formula>NOT(ISERROR(SEARCH("4- Bajo",N20)))</formula>
    </cfRule>
    <cfRule type="containsText" dxfId="1185" priority="508" operator="containsText" text="1- Bajo">
      <formula>NOT(ISERROR(SEARCH("1- Bajo",N20)))</formula>
    </cfRule>
  </conditionalFormatting>
  <conditionalFormatting sqref="H20:H24">
    <cfRule type="containsText" dxfId="1184" priority="490" operator="containsText" text="Muy Alta">
      <formula>NOT(ISERROR(SEARCH("Muy Alta",H20)))</formula>
    </cfRule>
    <cfRule type="containsText" dxfId="1183" priority="491" operator="containsText" text="Alta">
      <formula>NOT(ISERROR(SEARCH("Alta",H20)))</formula>
    </cfRule>
    <cfRule type="containsText" dxfId="1182" priority="492" operator="containsText" text="Muy Alta">
      <formula>NOT(ISERROR(SEARCH("Muy Alta",H20)))</formula>
    </cfRule>
    <cfRule type="containsText" dxfId="1181" priority="497" operator="containsText" text="Muy Baja">
      <formula>NOT(ISERROR(SEARCH("Muy Baja",H20)))</formula>
    </cfRule>
    <cfRule type="containsText" dxfId="1180" priority="498" operator="containsText" text="Baja">
      <formula>NOT(ISERROR(SEARCH("Baja",H20)))</formula>
    </cfRule>
    <cfRule type="containsText" dxfId="1179" priority="499" operator="containsText" text="Media">
      <formula>NOT(ISERROR(SEARCH("Media",H20)))</formula>
    </cfRule>
    <cfRule type="containsText" dxfId="1178" priority="500" operator="containsText" text="Alta">
      <formula>NOT(ISERROR(SEARCH("Alta",H20)))</formula>
    </cfRule>
    <cfRule type="containsText" dxfId="1177" priority="502" operator="containsText" text="Muy Alta">
      <formula>NOT(ISERROR(SEARCH("Muy Alta",H20)))</formula>
    </cfRule>
  </conditionalFormatting>
  <conditionalFormatting sqref="I20:I24">
    <cfRule type="containsText" dxfId="1176" priority="493" operator="containsText" text="Catastrófico">
      <formula>NOT(ISERROR(SEARCH("Catastrófico",I20)))</formula>
    </cfRule>
    <cfRule type="containsText" dxfId="1175" priority="494" operator="containsText" text="Mayor">
      <formula>NOT(ISERROR(SEARCH("Mayor",I20)))</formula>
    </cfRule>
    <cfRule type="containsText" dxfId="1174" priority="495" operator="containsText" text="Menor">
      <formula>NOT(ISERROR(SEARCH("Menor",I20)))</formula>
    </cfRule>
    <cfRule type="containsText" dxfId="1173" priority="496" operator="containsText" text="Leve">
      <formula>NOT(ISERROR(SEARCH("Leve",I20)))</formula>
    </cfRule>
    <cfRule type="containsText" dxfId="1172" priority="501" operator="containsText" text="Moderado">
      <formula>NOT(ISERROR(SEARCH("Moderado",I20)))</formula>
    </cfRule>
  </conditionalFormatting>
  <conditionalFormatting sqref="K20:K24">
    <cfRule type="containsText" dxfId="1171" priority="488" operator="containsText" text="Media">
      <formula>NOT(ISERROR(SEARCH("Media",K20)))</formula>
    </cfRule>
  </conditionalFormatting>
  <conditionalFormatting sqref="L20:L24">
    <cfRule type="containsText" dxfId="1170" priority="487" operator="containsText" text="Moderado">
      <formula>NOT(ISERROR(SEARCH("Moderado",L20)))</formula>
    </cfRule>
  </conditionalFormatting>
  <conditionalFormatting sqref="J20:J24">
    <cfRule type="containsText" dxfId="1169" priority="486" operator="containsText" text="Moderado">
      <formula>NOT(ISERROR(SEARCH("Moderado",J20)))</formula>
    </cfRule>
  </conditionalFormatting>
  <conditionalFormatting sqref="J20:J24">
    <cfRule type="containsText" dxfId="1168" priority="484" operator="containsText" text="Bajo">
      <formula>NOT(ISERROR(SEARCH("Bajo",J20)))</formula>
    </cfRule>
    <cfRule type="containsText" dxfId="1167" priority="485" operator="containsText" text="Extremo">
      <formula>NOT(ISERROR(SEARCH("Extremo",J20)))</formula>
    </cfRule>
  </conditionalFormatting>
  <conditionalFormatting sqref="K20:K24">
    <cfRule type="containsText" dxfId="1166" priority="482" operator="containsText" text="Baja">
      <formula>NOT(ISERROR(SEARCH("Baja",K20)))</formula>
    </cfRule>
    <cfRule type="containsText" dxfId="1165" priority="483" operator="containsText" text="Muy Baja">
      <formula>NOT(ISERROR(SEARCH("Muy Baja",K20)))</formula>
    </cfRule>
  </conditionalFormatting>
  <conditionalFormatting sqref="K20:K24">
    <cfRule type="containsText" dxfId="1164" priority="480" operator="containsText" text="Muy Alta">
      <formula>NOT(ISERROR(SEARCH("Muy Alta",K20)))</formula>
    </cfRule>
    <cfRule type="containsText" dxfId="1163" priority="481" operator="containsText" text="Alta">
      <formula>NOT(ISERROR(SEARCH("Alta",K20)))</formula>
    </cfRule>
  </conditionalFormatting>
  <conditionalFormatting sqref="L20:L24">
    <cfRule type="containsText" dxfId="1162" priority="476" operator="containsText" text="Catastrófico">
      <formula>NOT(ISERROR(SEARCH("Catastrófico",L20)))</formula>
    </cfRule>
    <cfRule type="containsText" dxfId="1161" priority="477" operator="containsText" text="Mayor">
      <formula>NOT(ISERROR(SEARCH("Mayor",L20)))</formula>
    </cfRule>
    <cfRule type="containsText" dxfId="1160" priority="478" operator="containsText" text="Menor">
      <formula>NOT(ISERROR(SEARCH("Menor",L20)))</formula>
    </cfRule>
    <cfRule type="containsText" dxfId="1159" priority="479" operator="containsText" text="Leve">
      <formula>NOT(ISERROR(SEARCH("Leve",L20)))</formula>
    </cfRule>
  </conditionalFormatting>
  <conditionalFormatting sqref="K30:L30">
    <cfRule type="containsText" dxfId="1158" priority="470" operator="containsText" text="3- Moderado">
      <formula>NOT(ISERROR(SEARCH("3- Moderado",K30)))</formula>
    </cfRule>
    <cfRule type="containsText" dxfId="1157" priority="471" operator="containsText" text="6- Moderado">
      <formula>NOT(ISERROR(SEARCH("6- Moderado",K30)))</formula>
    </cfRule>
    <cfRule type="containsText" dxfId="1156" priority="472" operator="containsText" text="4- Moderado">
      <formula>NOT(ISERROR(SEARCH("4- Moderado",K30)))</formula>
    </cfRule>
    <cfRule type="containsText" dxfId="1155" priority="473" operator="containsText" text="3- Bajo">
      <formula>NOT(ISERROR(SEARCH("3- Bajo",K30)))</formula>
    </cfRule>
    <cfRule type="containsText" dxfId="1154" priority="474" operator="containsText" text="4- Bajo">
      <formula>NOT(ISERROR(SEARCH("4- Bajo",K30)))</formula>
    </cfRule>
    <cfRule type="containsText" dxfId="1153" priority="475" operator="containsText" text="1- Bajo">
      <formula>NOT(ISERROR(SEARCH("1- Bajo",K30)))</formula>
    </cfRule>
  </conditionalFormatting>
  <conditionalFormatting sqref="H30:I30">
    <cfRule type="containsText" dxfId="1152" priority="464" operator="containsText" text="3- Moderado">
      <formula>NOT(ISERROR(SEARCH("3- Moderado",H30)))</formula>
    </cfRule>
    <cfRule type="containsText" dxfId="1151" priority="465" operator="containsText" text="6- Moderado">
      <formula>NOT(ISERROR(SEARCH("6- Moderado",H30)))</formula>
    </cfRule>
    <cfRule type="containsText" dxfId="1150" priority="466" operator="containsText" text="4- Moderado">
      <formula>NOT(ISERROR(SEARCH("4- Moderado",H30)))</formula>
    </cfRule>
    <cfRule type="containsText" dxfId="1149" priority="467" operator="containsText" text="3- Bajo">
      <formula>NOT(ISERROR(SEARCH("3- Bajo",H30)))</formula>
    </cfRule>
    <cfRule type="containsText" dxfId="1148" priority="468" operator="containsText" text="4- Bajo">
      <formula>NOT(ISERROR(SEARCH("4- Bajo",H30)))</formula>
    </cfRule>
    <cfRule type="containsText" dxfId="1147" priority="469" operator="containsText" text="1- Bajo">
      <formula>NOT(ISERROR(SEARCH("1- Bajo",H30)))</formula>
    </cfRule>
  </conditionalFormatting>
  <conditionalFormatting sqref="A30 C30:E30">
    <cfRule type="containsText" dxfId="1146" priority="458" operator="containsText" text="3- Moderado">
      <formula>NOT(ISERROR(SEARCH("3- Moderado",A30)))</formula>
    </cfRule>
    <cfRule type="containsText" dxfId="1145" priority="459" operator="containsText" text="6- Moderado">
      <formula>NOT(ISERROR(SEARCH("6- Moderado",A30)))</formula>
    </cfRule>
    <cfRule type="containsText" dxfId="1144" priority="460" operator="containsText" text="4- Moderado">
      <formula>NOT(ISERROR(SEARCH("4- Moderado",A30)))</formula>
    </cfRule>
    <cfRule type="containsText" dxfId="1143" priority="461" operator="containsText" text="3- Bajo">
      <formula>NOT(ISERROR(SEARCH("3- Bajo",A30)))</formula>
    </cfRule>
    <cfRule type="containsText" dxfId="1142" priority="462" operator="containsText" text="4- Bajo">
      <formula>NOT(ISERROR(SEARCH("4- Bajo",A30)))</formula>
    </cfRule>
    <cfRule type="containsText" dxfId="1141" priority="463" operator="containsText" text="1- Bajo">
      <formula>NOT(ISERROR(SEARCH("1- Bajo",A30)))</formula>
    </cfRule>
  </conditionalFormatting>
  <conditionalFormatting sqref="F30:G30">
    <cfRule type="containsText" dxfId="1140" priority="452" operator="containsText" text="3- Moderado">
      <formula>NOT(ISERROR(SEARCH("3- Moderado",F30)))</formula>
    </cfRule>
    <cfRule type="containsText" dxfId="1139" priority="453" operator="containsText" text="6- Moderado">
      <formula>NOT(ISERROR(SEARCH("6- Moderado",F30)))</formula>
    </cfRule>
    <cfRule type="containsText" dxfId="1138" priority="454" operator="containsText" text="4- Moderado">
      <formula>NOT(ISERROR(SEARCH("4- Moderado",F30)))</formula>
    </cfRule>
    <cfRule type="containsText" dxfId="1137" priority="455" operator="containsText" text="3- Bajo">
      <formula>NOT(ISERROR(SEARCH("3- Bajo",F30)))</formula>
    </cfRule>
    <cfRule type="containsText" dxfId="1136" priority="456" operator="containsText" text="4- Bajo">
      <formula>NOT(ISERROR(SEARCH("4- Bajo",F30)))</formula>
    </cfRule>
    <cfRule type="containsText" dxfId="1135" priority="457" operator="containsText" text="1- Bajo">
      <formula>NOT(ISERROR(SEARCH("1- Bajo",F30)))</formula>
    </cfRule>
  </conditionalFormatting>
  <conditionalFormatting sqref="J30:J34">
    <cfRule type="containsText" dxfId="1134" priority="447" operator="containsText" text="Bajo">
      <formula>NOT(ISERROR(SEARCH("Bajo",J30)))</formula>
    </cfRule>
    <cfRule type="containsText" dxfId="1133" priority="448" operator="containsText" text="Moderado">
      <formula>NOT(ISERROR(SEARCH("Moderado",J30)))</formula>
    </cfRule>
    <cfRule type="containsText" dxfId="1132" priority="449" operator="containsText" text="Alto">
      <formula>NOT(ISERROR(SEARCH("Alto",J30)))</formula>
    </cfRule>
    <cfRule type="containsText" dxfId="1131" priority="450" operator="containsText" text="Extremo">
      <formula>NOT(ISERROR(SEARCH("Extremo",J30)))</formula>
    </cfRule>
    <cfRule type="colorScale" priority="451">
      <colorScale>
        <cfvo type="min"/>
        <cfvo type="max"/>
        <color rgb="FFFF7128"/>
        <color rgb="FFFFEF9C"/>
      </colorScale>
    </cfRule>
  </conditionalFormatting>
  <conditionalFormatting sqref="M30:M34">
    <cfRule type="containsText" dxfId="1130" priority="422" operator="containsText" text="Moderado">
      <formula>NOT(ISERROR(SEARCH("Moderado",M30)))</formula>
    </cfRule>
    <cfRule type="containsText" dxfId="1129" priority="442" operator="containsText" text="Bajo">
      <formula>NOT(ISERROR(SEARCH("Bajo",M30)))</formula>
    </cfRule>
    <cfRule type="containsText" dxfId="1128" priority="443" operator="containsText" text="Moderado">
      <formula>NOT(ISERROR(SEARCH("Moderado",M30)))</formula>
    </cfRule>
    <cfRule type="containsText" dxfId="1127" priority="444" operator="containsText" text="Alto">
      <formula>NOT(ISERROR(SEARCH("Alto",M30)))</formula>
    </cfRule>
    <cfRule type="containsText" dxfId="1126" priority="445" operator="containsText" text="Extremo">
      <formula>NOT(ISERROR(SEARCH("Extremo",M30)))</formula>
    </cfRule>
    <cfRule type="colorScale" priority="446">
      <colorScale>
        <cfvo type="min"/>
        <cfvo type="max"/>
        <color rgb="FFFF7128"/>
        <color rgb="FFFFEF9C"/>
      </colorScale>
    </cfRule>
  </conditionalFormatting>
  <conditionalFormatting sqref="N30">
    <cfRule type="containsText" dxfId="1125" priority="436" operator="containsText" text="3- Moderado">
      <formula>NOT(ISERROR(SEARCH("3- Moderado",N30)))</formula>
    </cfRule>
    <cfRule type="containsText" dxfId="1124" priority="437" operator="containsText" text="6- Moderado">
      <formula>NOT(ISERROR(SEARCH("6- Moderado",N30)))</formula>
    </cfRule>
    <cfRule type="containsText" dxfId="1123" priority="438" operator="containsText" text="4- Moderado">
      <formula>NOT(ISERROR(SEARCH("4- Moderado",N30)))</formula>
    </cfRule>
    <cfRule type="containsText" dxfId="1122" priority="439" operator="containsText" text="3- Bajo">
      <formula>NOT(ISERROR(SEARCH("3- Bajo",N30)))</formula>
    </cfRule>
    <cfRule type="containsText" dxfId="1121" priority="440" operator="containsText" text="4- Bajo">
      <formula>NOT(ISERROR(SEARCH("4- Bajo",N30)))</formula>
    </cfRule>
    <cfRule type="containsText" dxfId="1120" priority="441" operator="containsText" text="1- Bajo">
      <formula>NOT(ISERROR(SEARCH("1- Bajo",N30)))</formula>
    </cfRule>
  </conditionalFormatting>
  <conditionalFormatting sqref="H30:H34">
    <cfRule type="containsText" dxfId="1119" priority="423" operator="containsText" text="Muy Alta">
      <formula>NOT(ISERROR(SEARCH("Muy Alta",H30)))</formula>
    </cfRule>
    <cfRule type="containsText" dxfId="1118" priority="424" operator="containsText" text="Alta">
      <formula>NOT(ISERROR(SEARCH("Alta",H30)))</formula>
    </cfRule>
    <cfRule type="containsText" dxfId="1117" priority="425" operator="containsText" text="Muy Alta">
      <formula>NOT(ISERROR(SEARCH("Muy Alta",H30)))</formula>
    </cfRule>
    <cfRule type="containsText" dxfId="1116" priority="430" operator="containsText" text="Muy Baja">
      <formula>NOT(ISERROR(SEARCH("Muy Baja",H30)))</formula>
    </cfRule>
    <cfRule type="containsText" dxfId="1115" priority="431" operator="containsText" text="Baja">
      <formula>NOT(ISERROR(SEARCH("Baja",H30)))</formula>
    </cfRule>
    <cfRule type="containsText" dxfId="1114" priority="432" operator="containsText" text="Media">
      <formula>NOT(ISERROR(SEARCH("Media",H30)))</formula>
    </cfRule>
    <cfRule type="containsText" dxfId="1113" priority="433" operator="containsText" text="Alta">
      <formula>NOT(ISERROR(SEARCH("Alta",H30)))</formula>
    </cfRule>
    <cfRule type="containsText" dxfId="1112" priority="435" operator="containsText" text="Muy Alta">
      <formula>NOT(ISERROR(SEARCH("Muy Alta",H30)))</formula>
    </cfRule>
  </conditionalFormatting>
  <conditionalFormatting sqref="I30:I34">
    <cfRule type="containsText" dxfId="1111" priority="426" operator="containsText" text="Catastrófico">
      <formula>NOT(ISERROR(SEARCH("Catastrófico",I30)))</formula>
    </cfRule>
    <cfRule type="containsText" dxfId="1110" priority="427" operator="containsText" text="Mayor">
      <formula>NOT(ISERROR(SEARCH("Mayor",I30)))</formula>
    </cfRule>
    <cfRule type="containsText" dxfId="1109" priority="428" operator="containsText" text="Menor">
      <formula>NOT(ISERROR(SEARCH("Menor",I30)))</formula>
    </cfRule>
    <cfRule type="containsText" dxfId="1108" priority="429" operator="containsText" text="Leve">
      <formula>NOT(ISERROR(SEARCH("Leve",I30)))</formula>
    </cfRule>
    <cfRule type="containsText" dxfId="1107" priority="434" operator="containsText" text="Moderado">
      <formula>NOT(ISERROR(SEARCH("Moderado",I30)))</formula>
    </cfRule>
  </conditionalFormatting>
  <conditionalFormatting sqref="K30:K34">
    <cfRule type="containsText" dxfId="1106" priority="421" operator="containsText" text="Media">
      <formula>NOT(ISERROR(SEARCH("Media",K30)))</formula>
    </cfRule>
  </conditionalFormatting>
  <conditionalFormatting sqref="L30:L34">
    <cfRule type="containsText" dxfId="1105" priority="420" operator="containsText" text="Moderado">
      <formula>NOT(ISERROR(SEARCH("Moderado",L30)))</formula>
    </cfRule>
  </conditionalFormatting>
  <conditionalFormatting sqref="J30:J34">
    <cfRule type="containsText" dxfId="1104" priority="419" operator="containsText" text="Moderado">
      <formula>NOT(ISERROR(SEARCH("Moderado",J30)))</formula>
    </cfRule>
  </conditionalFormatting>
  <conditionalFormatting sqref="J30:J34">
    <cfRule type="containsText" dxfId="1103" priority="417" operator="containsText" text="Bajo">
      <formula>NOT(ISERROR(SEARCH("Bajo",J30)))</formula>
    </cfRule>
    <cfRule type="containsText" dxfId="1102" priority="418" operator="containsText" text="Extremo">
      <formula>NOT(ISERROR(SEARCH("Extremo",J30)))</formula>
    </cfRule>
  </conditionalFormatting>
  <conditionalFormatting sqref="K30:K34">
    <cfRule type="containsText" dxfId="1101" priority="415" operator="containsText" text="Baja">
      <formula>NOT(ISERROR(SEARCH("Baja",K30)))</formula>
    </cfRule>
    <cfRule type="containsText" dxfId="1100" priority="416" operator="containsText" text="Muy Baja">
      <formula>NOT(ISERROR(SEARCH("Muy Baja",K30)))</formula>
    </cfRule>
  </conditionalFormatting>
  <conditionalFormatting sqref="K30:K34">
    <cfRule type="containsText" dxfId="1099" priority="413" operator="containsText" text="Muy Alta">
      <formula>NOT(ISERROR(SEARCH("Muy Alta",K30)))</formula>
    </cfRule>
    <cfRule type="containsText" dxfId="1098" priority="414" operator="containsText" text="Alta">
      <formula>NOT(ISERROR(SEARCH("Alta",K30)))</formula>
    </cfRule>
  </conditionalFormatting>
  <conditionalFormatting sqref="L30:L34">
    <cfRule type="containsText" dxfId="1097" priority="409" operator="containsText" text="Catastrófico">
      <formula>NOT(ISERROR(SEARCH("Catastrófico",L30)))</formula>
    </cfRule>
    <cfRule type="containsText" dxfId="1096" priority="410" operator="containsText" text="Mayor">
      <formula>NOT(ISERROR(SEARCH("Mayor",L30)))</formula>
    </cfRule>
    <cfRule type="containsText" dxfId="1095" priority="411" operator="containsText" text="Menor">
      <formula>NOT(ISERROR(SEARCH("Menor",L30)))</formula>
    </cfRule>
    <cfRule type="containsText" dxfId="1094" priority="412" operator="containsText" text="Leve">
      <formula>NOT(ISERROR(SEARCH("Leve",L30)))</formula>
    </cfRule>
  </conditionalFormatting>
  <conditionalFormatting sqref="K35:L35">
    <cfRule type="containsText" dxfId="1093" priority="403" operator="containsText" text="3- Moderado">
      <formula>NOT(ISERROR(SEARCH("3- Moderado",K35)))</formula>
    </cfRule>
    <cfRule type="containsText" dxfId="1092" priority="404" operator="containsText" text="6- Moderado">
      <formula>NOT(ISERROR(SEARCH("6- Moderado",K35)))</formula>
    </cfRule>
    <cfRule type="containsText" dxfId="1091" priority="405" operator="containsText" text="4- Moderado">
      <formula>NOT(ISERROR(SEARCH("4- Moderado",K35)))</formula>
    </cfRule>
    <cfRule type="containsText" dxfId="1090" priority="406" operator="containsText" text="3- Bajo">
      <formula>NOT(ISERROR(SEARCH("3- Bajo",K35)))</formula>
    </cfRule>
    <cfRule type="containsText" dxfId="1089" priority="407" operator="containsText" text="4- Bajo">
      <formula>NOT(ISERROR(SEARCH("4- Bajo",K35)))</formula>
    </cfRule>
    <cfRule type="containsText" dxfId="1088" priority="408" operator="containsText" text="1- Bajo">
      <formula>NOT(ISERROR(SEARCH("1- Bajo",K35)))</formula>
    </cfRule>
  </conditionalFormatting>
  <conditionalFormatting sqref="H35:I35">
    <cfRule type="containsText" dxfId="1087" priority="397" operator="containsText" text="3- Moderado">
      <formula>NOT(ISERROR(SEARCH("3- Moderado",H35)))</formula>
    </cfRule>
    <cfRule type="containsText" dxfId="1086" priority="398" operator="containsText" text="6- Moderado">
      <formula>NOT(ISERROR(SEARCH("6- Moderado",H35)))</formula>
    </cfRule>
    <cfRule type="containsText" dxfId="1085" priority="399" operator="containsText" text="4- Moderado">
      <formula>NOT(ISERROR(SEARCH("4- Moderado",H35)))</formula>
    </cfRule>
    <cfRule type="containsText" dxfId="1084" priority="400" operator="containsText" text="3- Bajo">
      <formula>NOT(ISERROR(SEARCH("3- Bajo",H35)))</formula>
    </cfRule>
    <cfRule type="containsText" dxfId="1083" priority="401" operator="containsText" text="4- Bajo">
      <formula>NOT(ISERROR(SEARCH("4- Bajo",H35)))</formula>
    </cfRule>
    <cfRule type="containsText" dxfId="1082" priority="402" operator="containsText" text="1- Bajo">
      <formula>NOT(ISERROR(SEARCH("1- Bajo",H35)))</formula>
    </cfRule>
  </conditionalFormatting>
  <conditionalFormatting sqref="A35 C35:E35">
    <cfRule type="containsText" dxfId="1081" priority="391" operator="containsText" text="3- Moderado">
      <formula>NOT(ISERROR(SEARCH("3- Moderado",A35)))</formula>
    </cfRule>
    <cfRule type="containsText" dxfId="1080" priority="392" operator="containsText" text="6- Moderado">
      <formula>NOT(ISERROR(SEARCH("6- Moderado",A35)))</formula>
    </cfRule>
    <cfRule type="containsText" dxfId="1079" priority="393" operator="containsText" text="4- Moderado">
      <formula>NOT(ISERROR(SEARCH("4- Moderado",A35)))</formula>
    </cfRule>
    <cfRule type="containsText" dxfId="1078" priority="394" operator="containsText" text="3- Bajo">
      <formula>NOT(ISERROR(SEARCH("3- Bajo",A35)))</formula>
    </cfRule>
    <cfRule type="containsText" dxfId="1077" priority="395" operator="containsText" text="4- Bajo">
      <formula>NOT(ISERROR(SEARCH("4- Bajo",A35)))</formula>
    </cfRule>
    <cfRule type="containsText" dxfId="1076" priority="396" operator="containsText" text="1- Bajo">
      <formula>NOT(ISERROR(SEARCH("1- Bajo",A35)))</formula>
    </cfRule>
  </conditionalFormatting>
  <conditionalFormatting sqref="F35:G35">
    <cfRule type="containsText" dxfId="1075" priority="385" operator="containsText" text="3- Moderado">
      <formula>NOT(ISERROR(SEARCH("3- Moderado",F35)))</formula>
    </cfRule>
    <cfRule type="containsText" dxfId="1074" priority="386" operator="containsText" text="6- Moderado">
      <formula>NOT(ISERROR(SEARCH("6- Moderado",F35)))</formula>
    </cfRule>
    <cfRule type="containsText" dxfId="1073" priority="387" operator="containsText" text="4- Moderado">
      <formula>NOT(ISERROR(SEARCH("4- Moderado",F35)))</formula>
    </cfRule>
    <cfRule type="containsText" dxfId="1072" priority="388" operator="containsText" text="3- Bajo">
      <formula>NOT(ISERROR(SEARCH("3- Bajo",F35)))</formula>
    </cfRule>
    <cfRule type="containsText" dxfId="1071" priority="389" operator="containsText" text="4- Bajo">
      <formula>NOT(ISERROR(SEARCH("4- Bajo",F35)))</formula>
    </cfRule>
    <cfRule type="containsText" dxfId="1070" priority="390" operator="containsText" text="1- Bajo">
      <formula>NOT(ISERROR(SEARCH("1- Bajo",F35)))</formula>
    </cfRule>
  </conditionalFormatting>
  <conditionalFormatting sqref="J35:J39">
    <cfRule type="containsText" dxfId="1069" priority="380" operator="containsText" text="Bajo">
      <formula>NOT(ISERROR(SEARCH("Bajo",J35)))</formula>
    </cfRule>
    <cfRule type="containsText" dxfId="1068" priority="381" operator="containsText" text="Moderado">
      <formula>NOT(ISERROR(SEARCH("Moderado",J35)))</formula>
    </cfRule>
    <cfRule type="containsText" dxfId="1067" priority="382" operator="containsText" text="Alto">
      <formula>NOT(ISERROR(SEARCH("Alto",J35)))</formula>
    </cfRule>
    <cfRule type="containsText" dxfId="1066" priority="383" operator="containsText" text="Extremo">
      <formula>NOT(ISERROR(SEARCH("Extremo",J35)))</formula>
    </cfRule>
    <cfRule type="colorScale" priority="384">
      <colorScale>
        <cfvo type="min"/>
        <cfvo type="max"/>
        <color rgb="FFFF7128"/>
        <color rgb="FFFFEF9C"/>
      </colorScale>
    </cfRule>
  </conditionalFormatting>
  <conditionalFormatting sqref="M35:M39">
    <cfRule type="containsText" dxfId="1065" priority="355" operator="containsText" text="Moderado">
      <formula>NOT(ISERROR(SEARCH("Moderado",M35)))</formula>
    </cfRule>
    <cfRule type="containsText" dxfId="1064" priority="375" operator="containsText" text="Bajo">
      <formula>NOT(ISERROR(SEARCH("Bajo",M35)))</formula>
    </cfRule>
    <cfRule type="containsText" dxfId="1063" priority="376" operator="containsText" text="Moderado">
      <formula>NOT(ISERROR(SEARCH("Moderado",M35)))</formula>
    </cfRule>
    <cfRule type="containsText" dxfId="1062" priority="377" operator="containsText" text="Alto">
      <formula>NOT(ISERROR(SEARCH("Alto",M35)))</formula>
    </cfRule>
    <cfRule type="containsText" dxfId="1061" priority="378" operator="containsText" text="Extremo">
      <formula>NOT(ISERROR(SEARCH("Extremo",M35)))</formula>
    </cfRule>
    <cfRule type="colorScale" priority="379">
      <colorScale>
        <cfvo type="min"/>
        <cfvo type="max"/>
        <color rgb="FFFF7128"/>
        <color rgb="FFFFEF9C"/>
      </colorScale>
    </cfRule>
  </conditionalFormatting>
  <conditionalFormatting sqref="N35">
    <cfRule type="containsText" dxfId="1060" priority="369" operator="containsText" text="3- Moderado">
      <formula>NOT(ISERROR(SEARCH("3- Moderado",N35)))</formula>
    </cfRule>
    <cfRule type="containsText" dxfId="1059" priority="370" operator="containsText" text="6- Moderado">
      <formula>NOT(ISERROR(SEARCH("6- Moderado",N35)))</formula>
    </cfRule>
    <cfRule type="containsText" dxfId="1058" priority="371" operator="containsText" text="4- Moderado">
      <formula>NOT(ISERROR(SEARCH("4- Moderado",N35)))</formula>
    </cfRule>
    <cfRule type="containsText" dxfId="1057" priority="372" operator="containsText" text="3- Bajo">
      <formula>NOT(ISERROR(SEARCH("3- Bajo",N35)))</formula>
    </cfRule>
    <cfRule type="containsText" dxfId="1056" priority="373" operator="containsText" text="4- Bajo">
      <formula>NOT(ISERROR(SEARCH("4- Bajo",N35)))</formula>
    </cfRule>
    <cfRule type="containsText" dxfId="1055" priority="374" operator="containsText" text="1- Bajo">
      <formula>NOT(ISERROR(SEARCH("1- Bajo",N35)))</formula>
    </cfRule>
  </conditionalFormatting>
  <conditionalFormatting sqref="H35:H39">
    <cfRule type="containsText" dxfId="1054" priority="356" operator="containsText" text="Muy Alta">
      <formula>NOT(ISERROR(SEARCH("Muy Alta",H35)))</formula>
    </cfRule>
    <cfRule type="containsText" dxfId="1053" priority="357" operator="containsText" text="Alta">
      <formula>NOT(ISERROR(SEARCH("Alta",H35)))</formula>
    </cfRule>
    <cfRule type="containsText" dxfId="1052" priority="358" operator="containsText" text="Muy Alta">
      <formula>NOT(ISERROR(SEARCH("Muy Alta",H35)))</formula>
    </cfRule>
    <cfRule type="containsText" dxfId="1051" priority="363" operator="containsText" text="Muy Baja">
      <formula>NOT(ISERROR(SEARCH("Muy Baja",H35)))</formula>
    </cfRule>
    <cfRule type="containsText" dxfId="1050" priority="364" operator="containsText" text="Baja">
      <formula>NOT(ISERROR(SEARCH("Baja",H35)))</formula>
    </cfRule>
    <cfRule type="containsText" dxfId="1049" priority="365" operator="containsText" text="Media">
      <formula>NOT(ISERROR(SEARCH("Media",H35)))</formula>
    </cfRule>
    <cfRule type="containsText" dxfId="1048" priority="366" operator="containsText" text="Alta">
      <formula>NOT(ISERROR(SEARCH("Alta",H35)))</formula>
    </cfRule>
    <cfRule type="containsText" dxfId="1047" priority="368" operator="containsText" text="Muy Alta">
      <formula>NOT(ISERROR(SEARCH("Muy Alta",H35)))</formula>
    </cfRule>
  </conditionalFormatting>
  <conditionalFormatting sqref="I35:I39">
    <cfRule type="containsText" dxfId="1046" priority="359" operator="containsText" text="Catastrófico">
      <formula>NOT(ISERROR(SEARCH("Catastrófico",I35)))</formula>
    </cfRule>
    <cfRule type="containsText" dxfId="1045" priority="360" operator="containsText" text="Mayor">
      <formula>NOT(ISERROR(SEARCH("Mayor",I35)))</formula>
    </cfRule>
    <cfRule type="containsText" dxfId="1044" priority="361" operator="containsText" text="Menor">
      <formula>NOT(ISERROR(SEARCH("Menor",I35)))</formula>
    </cfRule>
    <cfRule type="containsText" dxfId="1043" priority="362" operator="containsText" text="Leve">
      <formula>NOT(ISERROR(SEARCH("Leve",I35)))</formula>
    </cfRule>
    <cfRule type="containsText" dxfId="1042" priority="367" operator="containsText" text="Moderado">
      <formula>NOT(ISERROR(SEARCH("Moderado",I35)))</formula>
    </cfRule>
  </conditionalFormatting>
  <conditionalFormatting sqref="K35:K39">
    <cfRule type="containsText" dxfId="1041" priority="354" operator="containsText" text="Media">
      <formula>NOT(ISERROR(SEARCH("Media",K35)))</formula>
    </cfRule>
  </conditionalFormatting>
  <conditionalFormatting sqref="L35:L39">
    <cfRule type="containsText" dxfId="1040" priority="353" operator="containsText" text="Moderado">
      <formula>NOT(ISERROR(SEARCH("Moderado",L35)))</formula>
    </cfRule>
  </conditionalFormatting>
  <conditionalFormatting sqref="J35:J39">
    <cfRule type="containsText" dxfId="1039" priority="352" operator="containsText" text="Moderado">
      <formula>NOT(ISERROR(SEARCH("Moderado",J35)))</formula>
    </cfRule>
  </conditionalFormatting>
  <conditionalFormatting sqref="J35:J39">
    <cfRule type="containsText" dxfId="1038" priority="350" operator="containsText" text="Bajo">
      <formula>NOT(ISERROR(SEARCH("Bajo",J35)))</formula>
    </cfRule>
    <cfRule type="containsText" dxfId="1037" priority="351" operator="containsText" text="Extremo">
      <formula>NOT(ISERROR(SEARCH("Extremo",J35)))</formula>
    </cfRule>
  </conditionalFormatting>
  <conditionalFormatting sqref="K35:K39">
    <cfRule type="containsText" dxfId="1036" priority="348" operator="containsText" text="Baja">
      <formula>NOT(ISERROR(SEARCH("Baja",K35)))</formula>
    </cfRule>
    <cfRule type="containsText" dxfId="1035" priority="349" operator="containsText" text="Muy Baja">
      <formula>NOT(ISERROR(SEARCH("Muy Baja",K35)))</formula>
    </cfRule>
  </conditionalFormatting>
  <conditionalFormatting sqref="K35:K39">
    <cfRule type="containsText" dxfId="1034" priority="346" operator="containsText" text="Muy Alta">
      <formula>NOT(ISERROR(SEARCH("Muy Alta",K35)))</formula>
    </cfRule>
    <cfRule type="containsText" dxfId="1033" priority="347" operator="containsText" text="Alta">
      <formula>NOT(ISERROR(SEARCH("Alta",K35)))</formula>
    </cfRule>
  </conditionalFormatting>
  <conditionalFormatting sqref="L35:L39">
    <cfRule type="containsText" dxfId="1032" priority="342" operator="containsText" text="Catastrófico">
      <formula>NOT(ISERROR(SEARCH("Catastrófico",L35)))</formula>
    </cfRule>
    <cfRule type="containsText" dxfId="1031" priority="343" operator="containsText" text="Mayor">
      <formula>NOT(ISERROR(SEARCH("Mayor",L35)))</formula>
    </cfRule>
    <cfRule type="containsText" dxfId="1030" priority="344" operator="containsText" text="Menor">
      <formula>NOT(ISERROR(SEARCH("Menor",L35)))</formula>
    </cfRule>
    <cfRule type="containsText" dxfId="1029" priority="345" operator="containsText" text="Leve">
      <formula>NOT(ISERROR(SEARCH("Leve",L35)))</formula>
    </cfRule>
  </conditionalFormatting>
  <conditionalFormatting sqref="K40:L40">
    <cfRule type="containsText" dxfId="1028" priority="336" operator="containsText" text="3- Moderado">
      <formula>NOT(ISERROR(SEARCH("3- Moderado",K40)))</formula>
    </cfRule>
    <cfRule type="containsText" dxfId="1027" priority="337" operator="containsText" text="6- Moderado">
      <formula>NOT(ISERROR(SEARCH("6- Moderado",K40)))</formula>
    </cfRule>
    <cfRule type="containsText" dxfId="1026" priority="338" operator="containsText" text="4- Moderado">
      <formula>NOT(ISERROR(SEARCH("4- Moderado",K40)))</formula>
    </cfRule>
    <cfRule type="containsText" dxfId="1025" priority="339" operator="containsText" text="3- Bajo">
      <formula>NOT(ISERROR(SEARCH("3- Bajo",K40)))</formula>
    </cfRule>
    <cfRule type="containsText" dxfId="1024" priority="340" operator="containsText" text="4- Bajo">
      <formula>NOT(ISERROR(SEARCH("4- Bajo",K40)))</formula>
    </cfRule>
    <cfRule type="containsText" dxfId="1023" priority="341" operator="containsText" text="1- Bajo">
      <formula>NOT(ISERROR(SEARCH("1- Bajo",K40)))</formula>
    </cfRule>
  </conditionalFormatting>
  <conditionalFormatting sqref="H40:I40">
    <cfRule type="containsText" dxfId="1022" priority="330" operator="containsText" text="3- Moderado">
      <formula>NOT(ISERROR(SEARCH("3- Moderado",H40)))</formula>
    </cfRule>
    <cfRule type="containsText" dxfId="1021" priority="331" operator="containsText" text="6- Moderado">
      <formula>NOT(ISERROR(SEARCH("6- Moderado",H40)))</formula>
    </cfRule>
    <cfRule type="containsText" dxfId="1020" priority="332" operator="containsText" text="4- Moderado">
      <formula>NOT(ISERROR(SEARCH("4- Moderado",H40)))</formula>
    </cfRule>
    <cfRule type="containsText" dxfId="1019" priority="333" operator="containsText" text="3- Bajo">
      <formula>NOT(ISERROR(SEARCH("3- Bajo",H40)))</formula>
    </cfRule>
    <cfRule type="containsText" dxfId="1018" priority="334" operator="containsText" text="4- Bajo">
      <formula>NOT(ISERROR(SEARCH("4- Bajo",H40)))</formula>
    </cfRule>
    <cfRule type="containsText" dxfId="1017" priority="335" operator="containsText" text="1- Bajo">
      <formula>NOT(ISERROR(SEARCH("1- Bajo",H40)))</formula>
    </cfRule>
  </conditionalFormatting>
  <conditionalFormatting sqref="A40 C40:E40">
    <cfRule type="containsText" dxfId="1016" priority="324" operator="containsText" text="3- Moderado">
      <formula>NOT(ISERROR(SEARCH("3- Moderado",A40)))</formula>
    </cfRule>
    <cfRule type="containsText" dxfId="1015" priority="325" operator="containsText" text="6- Moderado">
      <formula>NOT(ISERROR(SEARCH("6- Moderado",A40)))</formula>
    </cfRule>
    <cfRule type="containsText" dxfId="1014" priority="326" operator="containsText" text="4- Moderado">
      <formula>NOT(ISERROR(SEARCH("4- Moderado",A40)))</formula>
    </cfRule>
    <cfRule type="containsText" dxfId="1013" priority="327" operator="containsText" text="3- Bajo">
      <formula>NOT(ISERROR(SEARCH("3- Bajo",A40)))</formula>
    </cfRule>
    <cfRule type="containsText" dxfId="1012" priority="328" operator="containsText" text="4- Bajo">
      <formula>NOT(ISERROR(SEARCH("4- Bajo",A40)))</formula>
    </cfRule>
    <cfRule type="containsText" dxfId="1011" priority="329" operator="containsText" text="1- Bajo">
      <formula>NOT(ISERROR(SEARCH("1- Bajo",A40)))</formula>
    </cfRule>
  </conditionalFormatting>
  <conditionalFormatting sqref="F40:G40">
    <cfRule type="containsText" dxfId="1010" priority="318" operator="containsText" text="3- Moderado">
      <formula>NOT(ISERROR(SEARCH("3- Moderado",F40)))</formula>
    </cfRule>
    <cfRule type="containsText" dxfId="1009" priority="319" operator="containsText" text="6- Moderado">
      <formula>NOT(ISERROR(SEARCH("6- Moderado",F40)))</formula>
    </cfRule>
    <cfRule type="containsText" dxfId="1008" priority="320" operator="containsText" text="4- Moderado">
      <formula>NOT(ISERROR(SEARCH("4- Moderado",F40)))</formula>
    </cfRule>
    <cfRule type="containsText" dxfId="1007" priority="321" operator="containsText" text="3- Bajo">
      <formula>NOT(ISERROR(SEARCH("3- Bajo",F40)))</formula>
    </cfRule>
    <cfRule type="containsText" dxfId="1006" priority="322" operator="containsText" text="4- Bajo">
      <formula>NOT(ISERROR(SEARCH("4- Bajo",F40)))</formula>
    </cfRule>
    <cfRule type="containsText" dxfId="1005" priority="323" operator="containsText" text="1- Bajo">
      <formula>NOT(ISERROR(SEARCH("1- Bajo",F40)))</formula>
    </cfRule>
  </conditionalFormatting>
  <conditionalFormatting sqref="J40:J44">
    <cfRule type="containsText" dxfId="1004" priority="313" operator="containsText" text="Bajo">
      <formula>NOT(ISERROR(SEARCH("Bajo",J40)))</formula>
    </cfRule>
    <cfRule type="containsText" dxfId="1003" priority="314" operator="containsText" text="Moderado">
      <formula>NOT(ISERROR(SEARCH("Moderado",J40)))</formula>
    </cfRule>
    <cfRule type="containsText" dxfId="1002" priority="315" operator="containsText" text="Alto">
      <formula>NOT(ISERROR(SEARCH("Alto",J40)))</formula>
    </cfRule>
    <cfRule type="containsText" dxfId="1001" priority="316" operator="containsText" text="Extremo">
      <formula>NOT(ISERROR(SEARCH("Extremo",J40)))</formula>
    </cfRule>
    <cfRule type="colorScale" priority="317">
      <colorScale>
        <cfvo type="min"/>
        <cfvo type="max"/>
        <color rgb="FFFF7128"/>
        <color rgb="FFFFEF9C"/>
      </colorScale>
    </cfRule>
  </conditionalFormatting>
  <conditionalFormatting sqref="M40:M44">
    <cfRule type="containsText" dxfId="1000" priority="288" operator="containsText" text="Moderado">
      <formula>NOT(ISERROR(SEARCH("Moderado",M40)))</formula>
    </cfRule>
    <cfRule type="containsText" dxfId="999" priority="308" operator="containsText" text="Bajo">
      <formula>NOT(ISERROR(SEARCH("Bajo",M40)))</formula>
    </cfRule>
    <cfRule type="containsText" dxfId="998" priority="309" operator="containsText" text="Moderado">
      <formula>NOT(ISERROR(SEARCH("Moderado",M40)))</formula>
    </cfRule>
    <cfRule type="containsText" dxfId="997" priority="310" operator="containsText" text="Alto">
      <formula>NOT(ISERROR(SEARCH("Alto",M40)))</formula>
    </cfRule>
    <cfRule type="containsText" dxfId="996" priority="311" operator="containsText" text="Extremo">
      <formula>NOT(ISERROR(SEARCH("Extremo",M40)))</formula>
    </cfRule>
    <cfRule type="colorScale" priority="312">
      <colorScale>
        <cfvo type="min"/>
        <cfvo type="max"/>
        <color rgb="FFFF7128"/>
        <color rgb="FFFFEF9C"/>
      </colorScale>
    </cfRule>
  </conditionalFormatting>
  <conditionalFormatting sqref="N40">
    <cfRule type="containsText" dxfId="995" priority="302" operator="containsText" text="3- Moderado">
      <formula>NOT(ISERROR(SEARCH("3- Moderado",N40)))</formula>
    </cfRule>
    <cfRule type="containsText" dxfId="994" priority="303" operator="containsText" text="6- Moderado">
      <formula>NOT(ISERROR(SEARCH("6- Moderado",N40)))</formula>
    </cfRule>
    <cfRule type="containsText" dxfId="993" priority="304" operator="containsText" text="4- Moderado">
      <formula>NOT(ISERROR(SEARCH("4- Moderado",N40)))</formula>
    </cfRule>
    <cfRule type="containsText" dxfId="992" priority="305" operator="containsText" text="3- Bajo">
      <formula>NOT(ISERROR(SEARCH("3- Bajo",N40)))</formula>
    </cfRule>
    <cfRule type="containsText" dxfId="991" priority="306" operator="containsText" text="4- Bajo">
      <formula>NOT(ISERROR(SEARCH("4- Bajo",N40)))</formula>
    </cfRule>
    <cfRule type="containsText" dxfId="990" priority="307" operator="containsText" text="1- Bajo">
      <formula>NOT(ISERROR(SEARCH("1- Bajo",N40)))</formula>
    </cfRule>
  </conditionalFormatting>
  <conditionalFormatting sqref="H40:H44">
    <cfRule type="containsText" dxfId="989" priority="289" operator="containsText" text="Muy Alta">
      <formula>NOT(ISERROR(SEARCH("Muy Alta",H40)))</formula>
    </cfRule>
    <cfRule type="containsText" dxfId="988" priority="290" operator="containsText" text="Alta">
      <formula>NOT(ISERROR(SEARCH("Alta",H40)))</formula>
    </cfRule>
    <cfRule type="containsText" dxfId="987" priority="291" operator="containsText" text="Muy Alta">
      <formula>NOT(ISERROR(SEARCH("Muy Alta",H40)))</formula>
    </cfRule>
    <cfRule type="containsText" dxfId="986" priority="296" operator="containsText" text="Muy Baja">
      <formula>NOT(ISERROR(SEARCH("Muy Baja",H40)))</formula>
    </cfRule>
    <cfRule type="containsText" dxfId="985" priority="297" operator="containsText" text="Baja">
      <formula>NOT(ISERROR(SEARCH("Baja",H40)))</formula>
    </cfRule>
    <cfRule type="containsText" dxfId="984" priority="298" operator="containsText" text="Media">
      <formula>NOT(ISERROR(SEARCH("Media",H40)))</formula>
    </cfRule>
    <cfRule type="containsText" dxfId="983" priority="299" operator="containsText" text="Alta">
      <formula>NOT(ISERROR(SEARCH("Alta",H40)))</formula>
    </cfRule>
    <cfRule type="containsText" dxfId="982" priority="301" operator="containsText" text="Muy Alta">
      <formula>NOT(ISERROR(SEARCH("Muy Alta",H40)))</formula>
    </cfRule>
  </conditionalFormatting>
  <conditionalFormatting sqref="I40:I44">
    <cfRule type="containsText" dxfId="981" priority="292" operator="containsText" text="Catastrófico">
      <formula>NOT(ISERROR(SEARCH("Catastrófico",I40)))</formula>
    </cfRule>
    <cfRule type="containsText" dxfId="980" priority="293" operator="containsText" text="Mayor">
      <formula>NOT(ISERROR(SEARCH("Mayor",I40)))</formula>
    </cfRule>
    <cfRule type="containsText" dxfId="979" priority="294" operator="containsText" text="Menor">
      <formula>NOT(ISERROR(SEARCH("Menor",I40)))</formula>
    </cfRule>
    <cfRule type="containsText" dxfId="978" priority="295" operator="containsText" text="Leve">
      <formula>NOT(ISERROR(SEARCH("Leve",I40)))</formula>
    </cfRule>
    <cfRule type="containsText" dxfId="977" priority="300" operator="containsText" text="Moderado">
      <formula>NOT(ISERROR(SEARCH("Moderado",I40)))</formula>
    </cfRule>
  </conditionalFormatting>
  <conditionalFormatting sqref="K40:K44">
    <cfRule type="containsText" dxfId="976" priority="287" operator="containsText" text="Media">
      <formula>NOT(ISERROR(SEARCH("Media",K40)))</formula>
    </cfRule>
  </conditionalFormatting>
  <conditionalFormatting sqref="L40:L44">
    <cfRule type="containsText" dxfId="975" priority="286" operator="containsText" text="Moderado">
      <formula>NOT(ISERROR(SEARCH("Moderado",L40)))</formula>
    </cfRule>
  </conditionalFormatting>
  <conditionalFormatting sqref="J40:J44">
    <cfRule type="containsText" dxfId="974" priority="285" operator="containsText" text="Moderado">
      <formula>NOT(ISERROR(SEARCH("Moderado",J40)))</formula>
    </cfRule>
  </conditionalFormatting>
  <conditionalFormatting sqref="J40:J44">
    <cfRule type="containsText" dxfId="973" priority="283" operator="containsText" text="Bajo">
      <formula>NOT(ISERROR(SEARCH("Bajo",J40)))</formula>
    </cfRule>
    <cfRule type="containsText" dxfId="972" priority="284" operator="containsText" text="Extremo">
      <formula>NOT(ISERROR(SEARCH("Extremo",J40)))</formula>
    </cfRule>
  </conditionalFormatting>
  <conditionalFormatting sqref="K40:K44">
    <cfRule type="containsText" dxfId="971" priority="281" operator="containsText" text="Baja">
      <formula>NOT(ISERROR(SEARCH("Baja",K40)))</formula>
    </cfRule>
    <cfRule type="containsText" dxfId="970" priority="282" operator="containsText" text="Muy Baja">
      <formula>NOT(ISERROR(SEARCH("Muy Baja",K40)))</formula>
    </cfRule>
  </conditionalFormatting>
  <conditionalFormatting sqref="K40:K44">
    <cfRule type="containsText" dxfId="969" priority="279" operator="containsText" text="Muy Alta">
      <formula>NOT(ISERROR(SEARCH("Muy Alta",K40)))</formula>
    </cfRule>
    <cfRule type="containsText" dxfId="968" priority="280" operator="containsText" text="Alta">
      <formula>NOT(ISERROR(SEARCH("Alta",K40)))</formula>
    </cfRule>
  </conditionalFormatting>
  <conditionalFormatting sqref="L40:L44">
    <cfRule type="containsText" dxfId="967" priority="275" operator="containsText" text="Catastrófico">
      <formula>NOT(ISERROR(SEARCH("Catastrófico",L40)))</formula>
    </cfRule>
    <cfRule type="containsText" dxfId="966" priority="276" operator="containsText" text="Mayor">
      <formula>NOT(ISERROR(SEARCH("Mayor",L40)))</formula>
    </cfRule>
    <cfRule type="containsText" dxfId="965" priority="277" operator="containsText" text="Menor">
      <formula>NOT(ISERROR(SEARCH("Menor",L40)))</formula>
    </cfRule>
    <cfRule type="containsText" dxfId="964" priority="278" operator="containsText" text="Leve">
      <formula>NOT(ISERROR(SEARCH("Leve",L40)))</formula>
    </cfRule>
  </conditionalFormatting>
  <conditionalFormatting sqref="K45:L45">
    <cfRule type="containsText" dxfId="963" priority="269" operator="containsText" text="3- Moderado">
      <formula>NOT(ISERROR(SEARCH("3- Moderado",K45)))</formula>
    </cfRule>
    <cfRule type="containsText" dxfId="962" priority="270" operator="containsText" text="6- Moderado">
      <formula>NOT(ISERROR(SEARCH("6- Moderado",K45)))</formula>
    </cfRule>
    <cfRule type="containsText" dxfId="961" priority="271" operator="containsText" text="4- Moderado">
      <formula>NOT(ISERROR(SEARCH("4- Moderado",K45)))</formula>
    </cfRule>
    <cfRule type="containsText" dxfId="960" priority="272" operator="containsText" text="3- Bajo">
      <formula>NOT(ISERROR(SEARCH("3- Bajo",K45)))</formula>
    </cfRule>
    <cfRule type="containsText" dxfId="959" priority="273" operator="containsText" text="4- Bajo">
      <formula>NOT(ISERROR(SEARCH("4- Bajo",K45)))</formula>
    </cfRule>
    <cfRule type="containsText" dxfId="958" priority="274" operator="containsText" text="1- Bajo">
      <formula>NOT(ISERROR(SEARCH("1- Bajo",K45)))</formula>
    </cfRule>
  </conditionalFormatting>
  <conditionalFormatting sqref="H45:I45">
    <cfRule type="containsText" dxfId="957" priority="263" operator="containsText" text="3- Moderado">
      <formula>NOT(ISERROR(SEARCH("3- Moderado",H45)))</formula>
    </cfRule>
    <cfRule type="containsText" dxfId="956" priority="264" operator="containsText" text="6- Moderado">
      <formula>NOT(ISERROR(SEARCH("6- Moderado",H45)))</formula>
    </cfRule>
    <cfRule type="containsText" dxfId="955" priority="265" operator="containsText" text="4- Moderado">
      <formula>NOT(ISERROR(SEARCH("4- Moderado",H45)))</formula>
    </cfRule>
    <cfRule type="containsText" dxfId="954" priority="266" operator="containsText" text="3- Bajo">
      <formula>NOT(ISERROR(SEARCH("3- Bajo",H45)))</formula>
    </cfRule>
    <cfRule type="containsText" dxfId="953" priority="267" operator="containsText" text="4- Bajo">
      <formula>NOT(ISERROR(SEARCH("4- Bajo",H45)))</formula>
    </cfRule>
    <cfRule type="containsText" dxfId="952" priority="268" operator="containsText" text="1- Bajo">
      <formula>NOT(ISERROR(SEARCH("1- Bajo",H45)))</formula>
    </cfRule>
  </conditionalFormatting>
  <conditionalFormatting sqref="A45 C45:E45">
    <cfRule type="containsText" dxfId="951" priority="257" operator="containsText" text="3- Moderado">
      <formula>NOT(ISERROR(SEARCH("3- Moderado",A45)))</formula>
    </cfRule>
    <cfRule type="containsText" dxfId="950" priority="258" operator="containsText" text="6- Moderado">
      <formula>NOT(ISERROR(SEARCH("6- Moderado",A45)))</formula>
    </cfRule>
    <cfRule type="containsText" dxfId="949" priority="259" operator="containsText" text="4- Moderado">
      <formula>NOT(ISERROR(SEARCH("4- Moderado",A45)))</formula>
    </cfRule>
    <cfRule type="containsText" dxfId="948" priority="260" operator="containsText" text="3- Bajo">
      <formula>NOT(ISERROR(SEARCH("3- Bajo",A45)))</formula>
    </cfRule>
    <cfRule type="containsText" dxfId="947" priority="261" operator="containsText" text="4- Bajo">
      <formula>NOT(ISERROR(SEARCH("4- Bajo",A45)))</formula>
    </cfRule>
    <cfRule type="containsText" dxfId="946" priority="262" operator="containsText" text="1- Bajo">
      <formula>NOT(ISERROR(SEARCH("1- Bajo",A45)))</formula>
    </cfRule>
  </conditionalFormatting>
  <conditionalFormatting sqref="F45:G45">
    <cfRule type="containsText" dxfId="945" priority="251" operator="containsText" text="3- Moderado">
      <formula>NOT(ISERROR(SEARCH("3- Moderado",F45)))</formula>
    </cfRule>
    <cfRule type="containsText" dxfId="944" priority="252" operator="containsText" text="6- Moderado">
      <formula>NOT(ISERROR(SEARCH("6- Moderado",F45)))</formula>
    </cfRule>
    <cfRule type="containsText" dxfId="943" priority="253" operator="containsText" text="4- Moderado">
      <formula>NOT(ISERROR(SEARCH("4- Moderado",F45)))</formula>
    </cfRule>
    <cfRule type="containsText" dxfId="942" priority="254" operator="containsText" text="3- Bajo">
      <formula>NOT(ISERROR(SEARCH("3- Bajo",F45)))</formula>
    </cfRule>
    <cfRule type="containsText" dxfId="941" priority="255" operator="containsText" text="4- Bajo">
      <formula>NOT(ISERROR(SEARCH("4- Bajo",F45)))</formula>
    </cfRule>
    <cfRule type="containsText" dxfId="940" priority="256" operator="containsText" text="1- Bajo">
      <formula>NOT(ISERROR(SEARCH("1- Bajo",F45)))</formula>
    </cfRule>
  </conditionalFormatting>
  <conditionalFormatting sqref="J45:J49">
    <cfRule type="containsText" dxfId="939" priority="246" operator="containsText" text="Bajo">
      <formula>NOT(ISERROR(SEARCH("Bajo",J45)))</formula>
    </cfRule>
    <cfRule type="containsText" dxfId="938" priority="247" operator="containsText" text="Moderado">
      <formula>NOT(ISERROR(SEARCH("Moderado",J45)))</formula>
    </cfRule>
    <cfRule type="containsText" dxfId="937" priority="248" operator="containsText" text="Alto">
      <formula>NOT(ISERROR(SEARCH("Alto",J45)))</formula>
    </cfRule>
    <cfRule type="containsText" dxfId="936" priority="249" operator="containsText" text="Extremo">
      <formula>NOT(ISERROR(SEARCH("Extremo",J45)))</formula>
    </cfRule>
    <cfRule type="colorScale" priority="250">
      <colorScale>
        <cfvo type="min"/>
        <cfvo type="max"/>
        <color rgb="FFFF7128"/>
        <color rgb="FFFFEF9C"/>
      </colorScale>
    </cfRule>
  </conditionalFormatting>
  <conditionalFormatting sqref="M45:M49">
    <cfRule type="containsText" dxfId="935" priority="221" operator="containsText" text="Moderado">
      <formula>NOT(ISERROR(SEARCH("Moderado",M45)))</formula>
    </cfRule>
    <cfRule type="containsText" dxfId="934" priority="241" operator="containsText" text="Bajo">
      <formula>NOT(ISERROR(SEARCH("Bajo",M45)))</formula>
    </cfRule>
    <cfRule type="containsText" dxfId="933" priority="242" operator="containsText" text="Moderado">
      <formula>NOT(ISERROR(SEARCH("Moderado",M45)))</formula>
    </cfRule>
    <cfRule type="containsText" dxfId="932" priority="243" operator="containsText" text="Alto">
      <formula>NOT(ISERROR(SEARCH("Alto",M45)))</formula>
    </cfRule>
    <cfRule type="containsText" dxfId="931" priority="244" operator="containsText" text="Extremo">
      <formula>NOT(ISERROR(SEARCH("Extremo",M45)))</formula>
    </cfRule>
    <cfRule type="colorScale" priority="245">
      <colorScale>
        <cfvo type="min"/>
        <cfvo type="max"/>
        <color rgb="FFFF7128"/>
        <color rgb="FFFFEF9C"/>
      </colorScale>
    </cfRule>
  </conditionalFormatting>
  <conditionalFormatting sqref="N45">
    <cfRule type="containsText" dxfId="930" priority="235" operator="containsText" text="3- Moderado">
      <formula>NOT(ISERROR(SEARCH("3- Moderado",N45)))</formula>
    </cfRule>
    <cfRule type="containsText" dxfId="929" priority="236" operator="containsText" text="6- Moderado">
      <formula>NOT(ISERROR(SEARCH("6- Moderado",N45)))</formula>
    </cfRule>
    <cfRule type="containsText" dxfId="928" priority="237" operator="containsText" text="4- Moderado">
      <formula>NOT(ISERROR(SEARCH("4- Moderado",N45)))</formula>
    </cfRule>
    <cfRule type="containsText" dxfId="927" priority="238" operator="containsText" text="3- Bajo">
      <formula>NOT(ISERROR(SEARCH("3- Bajo",N45)))</formula>
    </cfRule>
    <cfRule type="containsText" dxfId="926" priority="239" operator="containsText" text="4- Bajo">
      <formula>NOT(ISERROR(SEARCH("4- Bajo",N45)))</formula>
    </cfRule>
    <cfRule type="containsText" dxfId="925" priority="240" operator="containsText" text="1- Bajo">
      <formula>NOT(ISERROR(SEARCH("1- Bajo",N45)))</formula>
    </cfRule>
  </conditionalFormatting>
  <conditionalFormatting sqref="H45:H49">
    <cfRule type="containsText" dxfId="924" priority="222" operator="containsText" text="Muy Alta">
      <formula>NOT(ISERROR(SEARCH("Muy Alta",H45)))</formula>
    </cfRule>
    <cfRule type="containsText" dxfId="923" priority="223" operator="containsText" text="Alta">
      <formula>NOT(ISERROR(SEARCH("Alta",H45)))</formula>
    </cfRule>
    <cfRule type="containsText" dxfId="922" priority="224" operator="containsText" text="Muy Alta">
      <formula>NOT(ISERROR(SEARCH("Muy Alta",H45)))</formula>
    </cfRule>
    <cfRule type="containsText" dxfId="921" priority="229" operator="containsText" text="Muy Baja">
      <formula>NOT(ISERROR(SEARCH("Muy Baja",H45)))</formula>
    </cfRule>
    <cfRule type="containsText" dxfId="920" priority="230" operator="containsText" text="Baja">
      <formula>NOT(ISERROR(SEARCH("Baja",H45)))</formula>
    </cfRule>
    <cfRule type="containsText" dxfId="919" priority="231" operator="containsText" text="Media">
      <formula>NOT(ISERROR(SEARCH("Media",H45)))</formula>
    </cfRule>
    <cfRule type="containsText" dxfId="918" priority="232" operator="containsText" text="Alta">
      <formula>NOT(ISERROR(SEARCH("Alta",H45)))</formula>
    </cfRule>
    <cfRule type="containsText" dxfId="917" priority="234" operator="containsText" text="Muy Alta">
      <formula>NOT(ISERROR(SEARCH("Muy Alta",H45)))</formula>
    </cfRule>
  </conditionalFormatting>
  <conditionalFormatting sqref="I45:I49">
    <cfRule type="containsText" dxfId="916" priority="225" operator="containsText" text="Catastrófico">
      <formula>NOT(ISERROR(SEARCH("Catastrófico",I45)))</formula>
    </cfRule>
    <cfRule type="containsText" dxfId="915" priority="226" operator="containsText" text="Mayor">
      <formula>NOT(ISERROR(SEARCH("Mayor",I45)))</formula>
    </cfRule>
    <cfRule type="containsText" dxfId="914" priority="227" operator="containsText" text="Menor">
      <formula>NOT(ISERROR(SEARCH("Menor",I45)))</formula>
    </cfRule>
    <cfRule type="containsText" dxfId="913" priority="228" operator="containsText" text="Leve">
      <formula>NOT(ISERROR(SEARCH("Leve",I45)))</formula>
    </cfRule>
    <cfRule type="containsText" dxfId="912" priority="233" operator="containsText" text="Moderado">
      <formula>NOT(ISERROR(SEARCH("Moderado",I45)))</formula>
    </cfRule>
  </conditionalFormatting>
  <conditionalFormatting sqref="K45:K49">
    <cfRule type="containsText" dxfId="911" priority="220" operator="containsText" text="Media">
      <formula>NOT(ISERROR(SEARCH("Media",K45)))</formula>
    </cfRule>
  </conditionalFormatting>
  <conditionalFormatting sqref="L45:L49">
    <cfRule type="containsText" dxfId="910" priority="219" operator="containsText" text="Moderado">
      <formula>NOT(ISERROR(SEARCH("Moderado",L45)))</formula>
    </cfRule>
  </conditionalFormatting>
  <conditionalFormatting sqref="J45:J49">
    <cfRule type="containsText" dxfId="909" priority="218" operator="containsText" text="Moderado">
      <formula>NOT(ISERROR(SEARCH("Moderado",J45)))</formula>
    </cfRule>
  </conditionalFormatting>
  <conditionalFormatting sqref="J45:J49">
    <cfRule type="containsText" dxfId="908" priority="216" operator="containsText" text="Bajo">
      <formula>NOT(ISERROR(SEARCH("Bajo",J45)))</formula>
    </cfRule>
    <cfRule type="containsText" dxfId="907" priority="217" operator="containsText" text="Extremo">
      <formula>NOT(ISERROR(SEARCH("Extremo",J45)))</formula>
    </cfRule>
  </conditionalFormatting>
  <conditionalFormatting sqref="K45:K49">
    <cfRule type="containsText" dxfId="906" priority="214" operator="containsText" text="Baja">
      <formula>NOT(ISERROR(SEARCH("Baja",K45)))</formula>
    </cfRule>
    <cfRule type="containsText" dxfId="905" priority="215" operator="containsText" text="Muy Baja">
      <formula>NOT(ISERROR(SEARCH("Muy Baja",K45)))</formula>
    </cfRule>
  </conditionalFormatting>
  <conditionalFormatting sqref="K45:K49">
    <cfRule type="containsText" dxfId="904" priority="212" operator="containsText" text="Muy Alta">
      <formula>NOT(ISERROR(SEARCH("Muy Alta",K45)))</formula>
    </cfRule>
    <cfRule type="containsText" dxfId="903" priority="213" operator="containsText" text="Alta">
      <formula>NOT(ISERROR(SEARCH("Alta",K45)))</formula>
    </cfRule>
  </conditionalFormatting>
  <conditionalFormatting sqref="L45:L49">
    <cfRule type="containsText" dxfId="902" priority="208" operator="containsText" text="Catastrófico">
      <formula>NOT(ISERROR(SEARCH("Catastrófico",L45)))</formula>
    </cfRule>
    <cfRule type="containsText" dxfId="901" priority="209" operator="containsText" text="Mayor">
      <formula>NOT(ISERROR(SEARCH("Mayor",L45)))</formula>
    </cfRule>
    <cfRule type="containsText" dxfId="900" priority="210" operator="containsText" text="Menor">
      <formula>NOT(ISERROR(SEARCH("Menor",L45)))</formula>
    </cfRule>
    <cfRule type="containsText" dxfId="899" priority="211" operator="containsText" text="Leve">
      <formula>NOT(ISERROR(SEARCH("Leve",L45)))</formula>
    </cfRule>
  </conditionalFormatting>
  <conditionalFormatting sqref="K50:L50">
    <cfRule type="containsText" dxfId="898" priority="202" operator="containsText" text="3- Moderado">
      <formula>NOT(ISERROR(SEARCH("3- Moderado",K50)))</formula>
    </cfRule>
    <cfRule type="containsText" dxfId="897" priority="203" operator="containsText" text="6- Moderado">
      <formula>NOT(ISERROR(SEARCH("6- Moderado",K50)))</formula>
    </cfRule>
    <cfRule type="containsText" dxfId="896" priority="204" operator="containsText" text="4- Moderado">
      <formula>NOT(ISERROR(SEARCH("4- Moderado",K50)))</formula>
    </cfRule>
    <cfRule type="containsText" dxfId="895" priority="205" operator="containsText" text="3- Bajo">
      <formula>NOT(ISERROR(SEARCH("3- Bajo",K50)))</formula>
    </cfRule>
    <cfRule type="containsText" dxfId="894" priority="206" operator="containsText" text="4- Bajo">
      <formula>NOT(ISERROR(SEARCH("4- Bajo",K50)))</formula>
    </cfRule>
    <cfRule type="containsText" dxfId="893" priority="207" operator="containsText" text="1- Bajo">
      <formula>NOT(ISERROR(SEARCH("1- Bajo",K50)))</formula>
    </cfRule>
  </conditionalFormatting>
  <conditionalFormatting sqref="H50:I50">
    <cfRule type="containsText" dxfId="892" priority="196" operator="containsText" text="3- Moderado">
      <formula>NOT(ISERROR(SEARCH("3- Moderado",H50)))</formula>
    </cfRule>
    <cfRule type="containsText" dxfId="891" priority="197" operator="containsText" text="6- Moderado">
      <formula>NOT(ISERROR(SEARCH("6- Moderado",H50)))</formula>
    </cfRule>
    <cfRule type="containsText" dxfId="890" priority="198" operator="containsText" text="4- Moderado">
      <formula>NOT(ISERROR(SEARCH("4- Moderado",H50)))</formula>
    </cfRule>
    <cfRule type="containsText" dxfId="889" priority="199" operator="containsText" text="3- Bajo">
      <formula>NOT(ISERROR(SEARCH("3- Bajo",H50)))</formula>
    </cfRule>
    <cfRule type="containsText" dxfId="888" priority="200" operator="containsText" text="4- Bajo">
      <formula>NOT(ISERROR(SEARCH("4- Bajo",H50)))</formula>
    </cfRule>
    <cfRule type="containsText" dxfId="887" priority="201" operator="containsText" text="1- Bajo">
      <formula>NOT(ISERROR(SEARCH("1- Bajo",H50)))</formula>
    </cfRule>
  </conditionalFormatting>
  <conditionalFormatting sqref="A50 C50:E50">
    <cfRule type="containsText" dxfId="886" priority="190" operator="containsText" text="3- Moderado">
      <formula>NOT(ISERROR(SEARCH("3- Moderado",A50)))</formula>
    </cfRule>
    <cfRule type="containsText" dxfId="885" priority="191" operator="containsText" text="6- Moderado">
      <formula>NOT(ISERROR(SEARCH("6- Moderado",A50)))</formula>
    </cfRule>
    <cfRule type="containsText" dxfId="884" priority="192" operator="containsText" text="4- Moderado">
      <formula>NOT(ISERROR(SEARCH("4- Moderado",A50)))</formula>
    </cfRule>
    <cfRule type="containsText" dxfId="883" priority="193" operator="containsText" text="3- Bajo">
      <formula>NOT(ISERROR(SEARCH("3- Bajo",A50)))</formula>
    </cfRule>
    <cfRule type="containsText" dxfId="882" priority="194" operator="containsText" text="4- Bajo">
      <formula>NOT(ISERROR(SEARCH("4- Bajo",A50)))</formula>
    </cfRule>
    <cfRule type="containsText" dxfId="881" priority="195" operator="containsText" text="1- Bajo">
      <formula>NOT(ISERROR(SEARCH("1- Bajo",A50)))</formula>
    </cfRule>
  </conditionalFormatting>
  <conditionalFormatting sqref="F50:G50">
    <cfRule type="containsText" dxfId="880" priority="184" operator="containsText" text="3- Moderado">
      <formula>NOT(ISERROR(SEARCH("3- Moderado",F50)))</formula>
    </cfRule>
    <cfRule type="containsText" dxfId="879" priority="185" operator="containsText" text="6- Moderado">
      <formula>NOT(ISERROR(SEARCH("6- Moderado",F50)))</formula>
    </cfRule>
    <cfRule type="containsText" dxfId="878" priority="186" operator="containsText" text="4- Moderado">
      <formula>NOT(ISERROR(SEARCH("4- Moderado",F50)))</formula>
    </cfRule>
    <cfRule type="containsText" dxfId="877" priority="187" operator="containsText" text="3- Bajo">
      <formula>NOT(ISERROR(SEARCH("3- Bajo",F50)))</formula>
    </cfRule>
    <cfRule type="containsText" dxfId="876" priority="188" operator="containsText" text="4- Bajo">
      <formula>NOT(ISERROR(SEARCH("4- Bajo",F50)))</formula>
    </cfRule>
    <cfRule type="containsText" dxfId="875" priority="189" operator="containsText" text="1- Bajo">
      <formula>NOT(ISERROR(SEARCH("1- Bajo",F50)))</formula>
    </cfRule>
  </conditionalFormatting>
  <conditionalFormatting sqref="J50:J54">
    <cfRule type="containsText" dxfId="874" priority="179" operator="containsText" text="Bajo">
      <formula>NOT(ISERROR(SEARCH("Bajo",J50)))</formula>
    </cfRule>
    <cfRule type="containsText" dxfId="873" priority="180" operator="containsText" text="Moderado">
      <formula>NOT(ISERROR(SEARCH("Moderado",J50)))</formula>
    </cfRule>
    <cfRule type="containsText" dxfId="872" priority="181" operator="containsText" text="Alto">
      <formula>NOT(ISERROR(SEARCH("Alto",J50)))</formula>
    </cfRule>
    <cfRule type="containsText" dxfId="871" priority="182" operator="containsText" text="Extremo">
      <formula>NOT(ISERROR(SEARCH("Extremo",J50)))</formula>
    </cfRule>
    <cfRule type="colorScale" priority="183">
      <colorScale>
        <cfvo type="min"/>
        <cfvo type="max"/>
        <color rgb="FFFF7128"/>
        <color rgb="FFFFEF9C"/>
      </colorScale>
    </cfRule>
  </conditionalFormatting>
  <conditionalFormatting sqref="M50:M54">
    <cfRule type="containsText" dxfId="870" priority="154" operator="containsText" text="Moderado">
      <formula>NOT(ISERROR(SEARCH("Moderado",M50)))</formula>
    </cfRule>
    <cfRule type="containsText" dxfId="869" priority="174" operator="containsText" text="Bajo">
      <formula>NOT(ISERROR(SEARCH("Bajo",M50)))</formula>
    </cfRule>
    <cfRule type="containsText" dxfId="868" priority="175" operator="containsText" text="Moderado">
      <formula>NOT(ISERROR(SEARCH("Moderado",M50)))</formula>
    </cfRule>
    <cfRule type="containsText" dxfId="867" priority="176" operator="containsText" text="Alto">
      <formula>NOT(ISERROR(SEARCH("Alto",M50)))</formula>
    </cfRule>
    <cfRule type="containsText" dxfId="866" priority="177" operator="containsText" text="Extremo">
      <formula>NOT(ISERROR(SEARCH("Extremo",M50)))</formula>
    </cfRule>
    <cfRule type="colorScale" priority="178">
      <colorScale>
        <cfvo type="min"/>
        <cfvo type="max"/>
        <color rgb="FFFF7128"/>
        <color rgb="FFFFEF9C"/>
      </colorScale>
    </cfRule>
  </conditionalFormatting>
  <conditionalFormatting sqref="N50">
    <cfRule type="containsText" dxfId="865" priority="168" operator="containsText" text="3- Moderado">
      <formula>NOT(ISERROR(SEARCH("3- Moderado",N50)))</formula>
    </cfRule>
    <cfRule type="containsText" dxfId="864" priority="169" operator="containsText" text="6- Moderado">
      <formula>NOT(ISERROR(SEARCH("6- Moderado",N50)))</formula>
    </cfRule>
    <cfRule type="containsText" dxfId="863" priority="170" operator="containsText" text="4- Moderado">
      <formula>NOT(ISERROR(SEARCH("4- Moderado",N50)))</formula>
    </cfRule>
    <cfRule type="containsText" dxfId="862" priority="171" operator="containsText" text="3- Bajo">
      <formula>NOT(ISERROR(SEARCH("3- Bajo",N50)))</formula>
    </cfRule>
    <cfRule type="containsText" dxfId="861" priority="172" operator="containsText" text="4- Bajo">
      <formula>NOT(ISERROR(SEARCH("4- Bajo",N50)))</formula>
    </cfRule>
    <cfRule type="containsText" dxfId="860" priority="173" operator="containsText" text="1- Bajo">
      <formula>NOT(ISERROR(SEARCH("1- Bajo",N50)))</formula>
    </cfRule>
  </conditionalFormatting>
  <conditionalFormatting sqref="H50:H54">
    <cfRule type="containsText" dxfId="859" priority="155" operator="containsText" text="Muy Alta">
      <formula>NOT(ISERROR(SEARCH("Muy Alta",H50)))</formula>
    </cfRule>
    <cfRule type="containsText" dxfId="858" priority="156" operator="containsText" text="Alta">
      <formula>NOT(ISERROR(SEARCH("Alta",H50)))</formula>
    </cfRule>
    <cfRule type="containsText" dxfId="857" priority="157" operator="containsText" text="Muy Alta">
      <formula>NOT(ISERROR(SEARCH("Muy Alta",H50)))</formula>
    </cfRule>
    <cfRule type="containsText" dxfId="856" priority="162" operator="containsText" text="Muy Baja">
      <formula>NOT(ISERROR(SEARCH("Muy Baja",H50)))</formula>
    </cfRule>
    <cfRule type="containsText" dxfId="855" priority="163" operator="containsText" text="Baja">
      <formula>NOT(ISERROR(SEARCH("Baja",H50)))</formula>
    </cfRule>
    <cfRule type="containsText" dxfId="854" priority="164" operator="containsText" text="Media">
      <formula>NOT(ISERROR(SEARCH("Media",H50)))</formula>
    </cfRule>
    <cfRule type="containsText" dxfId="853" priority="165" operator="containsText" text="Alta">
      <formula>NOT(ISERROR(SEARCH("Alta",H50)))</formula>
    </cfRule>
    <cfRule type="containsText" dxfId="852" priority="167" operator="containsText" text="Muy Alta">
      <formula>NOT(ISERROR(SEARCH("Muy Alta",H50)))</formula>
    </cfRule>
  </conditionalFormatting>
  <conditionalFormatting sqref="I50:I54">
    <cfRule type="containsText" dxfId="851" priority="158" operator="containsText" text="Catastrófico">
      <formula>NOT(ISERROR(SEARCH("Catastrófico",I50)))</formula>
    </cfRule>
    <cfRule type="containsText" dxfId="850" priority="159" operator="containsText" text="Mayor">
      <formula>NOT(ISERROR(SEARCH("Mayor",I50)))</formula>
    </cfRule>
    <cfRule type="containsText" dxfId="849" priority="160" operator="containsText" text="Menor">
      <formula>NOT(ISERROR(SEARCH("Menor",I50)))</formula>
    </cfRule>
    <cfRule type="containsText" dxfId="848" priority="161" operator="containsText" text="Leve">
      <formula>NOT(ISERROR(SEARCH("Leve",I50)))</formula>
    </cfRule>
    <cfRule type="containsText" dxfId="847" priority="166" operator="containsText" text="Moderado">
      <formula>NOT(ISERROR(SEARCH("Moderado",I50)))</formula>
    </cfRule>
  </conditionalFormatting>
  <conditionalFormatting sqref="K50:K54">
    <cfRule type="containsText" dxfId="846" priority="153" operator="containsText" text="Media">
      <formula>NOT(ISERROR(SEARCH("Media",K50)))</formula>
    </cfRule>
  </conditionalFormatting>
  <conditionalFormatting sqref="L50:L54">
    <cfRule type="containsText" dxfId="845" priority="152" operator="containsText" text="Moderado">
      <formula>NOT(ISERROR(SEARCH("Moderado",L50)))</formula>
    </cfRule>
  </conditionalFormatting>
  <conditionalFormatting sqref="J50:J54">
    <cfRule type="containsText" dxfId="844" priority="151" operator="containsText" text="Moderado">
      <formula>NOT(ISERROR(SEARCH("Moderado",J50)))</formula>
    </cfRule>
  </conditionalFormatting>
  <conditionalFormatting sqref="J50:J54">
    <cfRule type="containsText" dxfId="843" priority="149" operator="containsText" text="Bajo">
      <formula>NOT(ISERROR(SEARCH("Bajo",J50)))</formula>
    </cfRule>
    <cfRule type="containsText" dxfId="842" priority="150" operator="containsText" text="Extremo">
      <formula>NOT(ISERROR(SEARCH("Extremo",J50)))</formula>
    </cfRule>
  </conditionalFormatting>
  <conditionalFormatting sqref="K50:K54">
    <cfRule type="containsText" dxfId="841" priority="147" operator="containsText" text="Baja">
      <formula>NOT(ISERROR(SEARCH("Baja",K50)))</formula>
    </cfRule>
    <cfRule type="containsText" dxfId="840" priority="148" operator="containsText" text="Muy Baja">
      <formula>NOT(ISERROR(SEARCH("Muy Baja",K50)))</formula>
    </cfRule>
  </conditionalFormatting>
  <conditionalFormatting sqref="K50:K54">
    <cfRule type="containsText" dxfId="839" priority="145" operator="containsText" text="Muy Alta">
      <formula>NOT(ISERROR(SEARCH("Muy Alta",K50)))</formula>
    </cfRule>
    <cfRule type="containsText" dxfId="838" priority="146" operator="containsText" text="Alta">
      <formula>NOT(ISERROR(SEARCH("Alta",K50)))</formula>
    </cfRule>
  </conditionalFormatting>
  <conditionalFormatting sqref="L50:L54">
    <cfRule type="containsText" dxfId="837" priority="141" operator="containsText" text="Catastrófico">
      <formula>NOT(ISERROR(SEARCH("Catastrófico",L50)))</formula>
    </cfRule>
    <cfRule type="containsText" dxfId="836" priority="142" operator="containsText" text="Mayor">
      <formula>NOT(ISERROR(SEARCH("Mayor",L50)))</formula>
    </cfRule>
    <cfRule type="containsText" dxfId="835" priority="143" operator="containsText" text="Menor">
      <formula>NOT(ISERROR(SEARCH("Menor",L50)))</formula>
    </cfRule>
    <cfRule type="containsText" dxfId="834" priority="144" operator="containsText" text="Leve">
      <formula>NOT(ISERROR(SEARCH("Leve",L50)))</formula>
    </cfRule>
  </conditionalFormatting>
  <conditionalFormatting sqref="K55:L55">
    <cfRule type="containsText" dxfId="833" priority="135" operator="containsText" text="3- Moderado">
      <formula>NOT(ISERROR(SEARCH("3- Moderado",K55)))</formula>
    </cfRule>
    <cfRule type="containsText" dxfId="832" priority="136" operator="containsText" text="6- Moderado">
      <formula>NOT(ISERROR(SEARCH("6- Moderado",K55)))</formula>
    </cfRule>
    <cfRule type="containsText" dxfId="831" priority="137" operator="containsText" text="4- Moderado">
      <formula>NOT(ISERROR(SEARCH("4- Moderado",K55)))</formula>
    </cfRule>
    <cfRule type="containsText" dxfId="830" priority="138" operator="containsText" text="3- Bajo">
      <formula>NOT(ISERROR(SEARCH("3- Bajo",K55)))</formula>
    </cfRule>
    <cfRule type="containsText" dxfId="829" priority="139" operator="containsText" text="4- Bajo">
      <formula>NOT(ISERROR(SEARCH("4- Bajo",K55)))</formula>
    </cfRule>
    <cfRule type="containsText" dxfId="828" priority="140" operator="containsText" text="1- Bajo">
      <formula>NOT(ISERROR(SEARCH("1- Bajo",K55)))</formula>
    </cfRule>
  </conditionalFormatting>
  <conditionalFormatting sqref="H55:I55">
    <cfRule type="containsText" dxfId="827" priority="129" operator="containsText" text="3- Moderado">
      <formula>NOT(ISERROR(SEARCH("3- Moderado",H55)))</formula>
    </cfRule>
    <cfRule type="containsText" dxfId="826" priority="130" operator="containsText" text="6- Moderado">
      <formula>NOT(ISERROR(SEARCH("6- Moderado",H55)))</formula>
    </cfRule>
    <cfRule type="containsText" dxfId="825" priority="131" operator="containsText" text="4- Moderado">
      <formula>NOT(ISERROR(SEARCH("4- Moderado",H55)))</formula>
    </cfRule>
    <cfRule type="containsText" dxfId="824" priority="132" operator="containsText" text="3- Bajo">
      <formula>NOT(ISERROR(SEARCH("3- Bajo",H55)))</formula>
    </cfRule>
    <cfRule type="containsText" dxfId="823" priority="133" operator="containsText" text="4- Bajo">
      <formula>NOT(ISERROR(SEARCH("4- Bajo",H55)))</formula>
    </cfRule>
    <cfRule type="containsText" dxfId="822" priority="134" operator="containsText" text="1- Bajo">
      <formula>NOT(ISERROR(SEARCH("1- Bajo",H55)))</formula>
    </cfRule>
  </conditionalFormatting>
  <conditionalFormatting sqref="A55 C55:E55">
    <cfRule type="containsText" dxfId="821" priority="123" operator="containsText" text="3- Moderado">
      <formula>NOT(ISERROR(SEARCH("3- Moderado",A55)))</formula>
    </cfRule>
    <cfRule type="containsText" dxfId="820" priority="124" operator="containsText" text="6- Moderado">
      <formula>NOT(ISERROR(SEARCH("6- Moderado",A55)))</formula>
    </cfRule>
    <cfRule type="containsText" dxfId="819" priority="125" operator="containsText" text="4- Moderado">
      <formula>NOT(ISERROR(SEARCH("4- Moderado",A55)))</formula>
    </cfRule>
    <cfRule type="containsText" dxfId="818" priority="126" operator="containsText" text="3- Bajo">
      <formula>NOT(ISERROR(SEARCH("3- Bajo",A55)))</formula>
    </cfRule>
    <cfRule type="containsText" dxfId="817" priority="127" operator="containsText" text="4- Bajo">
      <formula>NOT(ISERROR(SEARCH("4- Bajo",A55)))</formula>
    </cfRule>
    <cfRule type="containsText" dxfId="816" priority="128" operator="containsText" text="1- Bajo">
      <formula>NOT(ISERROR(SEARCH("1- Bajo",A55)))</formula>
    </cfRule>
  </conditionalFormatting>
  <conditionalFormatting sqref="F55:G55">
    <cfRule type="containsText" dxfId="815" priority="117" operator="containsText" text="3- Moderado">
      <formula>NOT(ISERROR(SEARCH("3- Moderado",F55)))</formula>
    </cfRule>
    <cfRule type="containsText" dxfId="814" priority="118" operator="containsText" text="6- Moderado">
      <formula>NOT(ISERROR(SEARCH("6- Moderado",F55)))</formula>
    </cfRule>
    <cfRule type="containsText" dxfId="813" priority="119" operator="containsText" text="4- Moderado">
      <formula>NOT(ISERROR(SEARCH("4- Moderado",F55)))</formula>
    </cfRule>
    <cfRule type="containsText" dxfId="812" priority="120" operator="containsText" text="3- Bajo">
      <formula>NOT(ISERROR(SEARCH("3- Bajo",F55)))</formula>
    </cfRule>
    <cfRule type="containsText" dxfId="811" priority="121" operator="containsText" text="4- Bajo">
      <formula>NOT(ISERROR(SEARCH("4- Bajo",F55)))</formula>
    </cfRule>
    <cfRule type="containsText" dxfId="810" priority="122" operator="containsText" text="1- Bajo">
      <formula>NOT(ISERROR(SEARCH("1- Bajo",F55)))</formula>
    </cfRule>
  </conditionalFormatting>
  <conditionalFormatting sqref="J55:J59">
    <cfRule type="containsText" dxfId="809" priority="112" operator="containsText" text="Bajo">
      <formula>NOT(ISERROR(SEARCH("Bajo",J55)))</formula>
    </cfRule>
    <cfRule type="containsText" dxfId="808" priority="113" operator="containsText" text="Moderado">
      <formula>NOT(ISERROR(SEARCH("Moderado",J55)))</formula>
    </cfRule>
    <cfRule type="containsText" dxfId="807" priority="114" operator="containsText" text="Alto">
      <formula>NOT(ISERROR(SEARCH("Alto",J55)))</formula>
    </cfRule>
    <cfRule type="containsText" dxfId="806" priority="115" operator="containsText" text="Extremo">
      <formula>NOT(ISERROR(SEARCH("Extremo",J55)))</formula>
    </cfRule>
    <cfRule type="colorScale" priority="116">
      <colorScale>
        <cfvo type="min"/>
        <cfvo type="max"/>
        <color rgb="FFFF7128"/>
        <color rgb="FFFFEF9C"/>
      </colorScale>
    </cfRule>
  </conditionalFormatting>
  <conditionalFormatting sqref="M55:M59">
    <cfRule type="containsText" dxfId="805" priority="87" operator="containsText" text="Moderado">
      <formula>NOT(ISERROR(SEARCH("Moderado",M55)))</formula>
    </cfRule>
    <cfRule type="containsText" dxfId="804" priority="107" operator="containsText" text="Bajo">
      <formula>NOT(ISERROR(SEARCH("Bajo",M55)))</formula>
    </cfRule>
    <cfRule type="containsText" dxfId="803" priority="108" operator="containsText" text="Moderado">
      <formula>NOT(ISERROR(SEARCH("Moderado",M55)))</formula>
    </cfRule>
    <cfRule type="containsText" dxfId="802" priority="109" operator="containsText" text="Alto">
      <formula>NOT(ISERROR(SEARCH("Alto",M55)))</formula>
    </cfRule>
    <cfRule type="containsText" dxfId="801" priority="110" operator="containsText" text="Extremo">
      <formula>NOT(ISERROR(SEARCH("Extremo",M55)))</formula>
    </cfRule>
    <cfRule type="colorScale" priority="111">
      <colorScale>
        <cfvo type="min"/>
        <cfvo type="max"/>
        <color rgb="FFFF7128"/>
        <color rgb="FFFFEF9C"/>
      </colorScale>
    </cfRule>
  </conditionalFormatting>
  <conditionalFormatting sqref="N55">
    <cfRule type="containsText" dxfId="800" priority="101" operator="containsText" text="3- Moderado">
      <formula>NOT(ISERROR(SEARCH("3- Moderado",N55)))</formula>
    </cfRule>
    <cfRule type="containsText" dxfId="799" priority="102" operator="containsText" text="6- Moderado">
      <formula>NOT(ISERROR(SEARCH("6- Moderado",N55)))</formula>
    </cfRule>
    <cfRule type="containsText" dxfId="798" priority="103" operator="containsText" text="4- Moderado">
      <formula>NOT(ISERROR(SEARCH("4- Moderado",N55)))</formula>
    </cfRule>
    <cfRule type="containsText" dxfId="797" priority="104" operator="containsText" text="3- Bajo">
      <formula>NOT(ISERROR(SEARCH("3- Bajo",N55)))</formula>
    </cfRule>
    <cfRule type="containsText" dxfId="796" priority="105" operator="containsText" text="4- Bajo">
      <formula>NOT(ISERROR(SEARCH("4- Bajo",N55)))</formula>
    </cfRule>
    <cfRule type="containsText" dxfId="795" priority="106" operator="containsText" text="1- Bajo">
      <formula>NOT(ISERROR(SEARCH("1- Bajo",N55)))</formula>
    </cfRule>
  </conditionalFormatting>
  <conditionalFormatting sqref="H55:H59">
    <cfRule type="containsText" dxfId="794" priority="88" operator="containsText" text="Muy Alta">
      <formula>NOT(ISERROR(SEARCH("Muy Alta",H55)))</formula>
    </cfRule>
    <cfRule type="containsText" dxfId="793" priority="89" operator="containsText" text="Alta">
      <formula>NOT(ISERROR(SEARCH("Alta",H55)))</formula>
    </cfRule>
    <cfRule type="containsText" dxfId="792" priority="90" operator="containsText" text="Muy Alta">
      <formula>NOT(ISERROR(SEARCH("Muy Alta",H55)))</formula>
    </cfRule>
    <cfRule type="containsText" dxfId="791" priority="95" operator="containsText" text="Muy Baja">
      <formula>NOT(ISERROR(SEARCH("Muy Baja",H55)))</formula>
    </cfRule>
    <cfRule type="containsText" dxfId="790" priority="96" operator="containsText" text="Baja">
      <formula>NOT(ISERROR(SEARCH("Baja",H55)))</formula>
    </cfRule>
    <cfRule type="containsText" dxfId="789" priority="97" operator="containsText" text="Media">
      <formula>NOT(ISERROR(SEARCH("Media",H55)))</formula>
    </cfRule>
    <cfRule type="containsText" dxfId="788" priority="98" operator="containsText" text="Alta">
      <formula>NOT(ISERROR(SEARCH("Alta",H55)))</formula>
    </cfRule>
    <cfRule type="containsText" dxfId="787" priority="100" operator="containsText" text="Muy Alta">
      <formula>NOT(ISERROR(SEARCH("Muy Alta",H55)))</formula>
    </cfRule>
  </conditionalFormatting>
  <conditionalFormatting sqref="I55:I59">
    <cfRule type="containsText" dxfId="786" priority="91" operator="containsText" text="Catastrófico">
      <formula>NOT(ISERROR(SEARCH("Catastrófico",I55)))</formula>
    </cfRule>
    <cfRule type="containsText" dxfId="785" priority="92" operator="containsText" text="Mayor">
      <formula>NOT(ISERROR(SEARCH("Mayor",I55)))</formula>
    </cfRule>
    <cfRule type="containsText" dxfId="784" priority="93" operator="containsText" text="Menor">
      <formula>NOT(ISERROR(SEARCH("Menor",I55)))</formula>
    </cfRule>
    <cfRule type="containsText" dxfId="783" priority="94" operator="containsText" text="Leve">
      <formula>NOT(ISERROR(SEARCH("Leve",I55)))</formula>
    </cfRule>
    <cfRule type="containsText" dxfId="782" priority="99" operator="containsText" text="Moderado">
      <formula>NOT(ISERROR(SEARCH("Moderado",I55)))</formula>
    </cfRule>
  </conditionalFormatting>
  <conditionalFormatting sqref="K55:K59">
    <cfRule type="containsText" dxfId="781" priority="86" operator="containsText" text="Media">
      <formula>NOT(ISERROR(SEARCH("Media",K55)))</formula>
    </cfRule>
  </conditionalFormatting>
  <conditionalFormatting sqref="L55:L59">
    <cfRule type="containsText" dxfId="780" priority="85" operator="containsText" text="Moderado">
      <formula>NOT(ISERROR(SEARCH("Moderado",L55)))</formula>
    </cfRule>
  </conditionalFormatting>
  <conditionalFormatting sqref="J55:J59">
    <cfRule type="containsText" dxfId="779" priority="84" operator="containsText" text="Moderado">
      <formula>NOT(ISERROR(SEARCH("Moderado",J55)))</formula>
    </cfRule>
  </conditionalFormatting>
  <conditionalFormatting sqref="J55:J59">
    <cfRule type="containsText" dxfId="778" priority="82" operator="containsText" text="Bajo">
      <formula>NOT(ISERROR(SEARCH("Bajo",J55)))</formula>
    </cfRule>
    <cfRule type="containsText" dxfId="777" priority="83" operator="containsText" text="Extremo">
      <formula>NOT(ISERROR(SEARCH("Extremo",J55)))</formula>
    </cfRule>
  </conditionalFormatting>
  <conditionalFormatting sqref="K55:K59">
    <cfRule type="containsText" dxfId="776" priority="80" operator="containsText" text="Baja">
      <formula>NOT(ISERROR(SEARCH("Baja",K55)))</formula>
    </cfRule>
    <cfRule type="containsText" dxfId="775" priority="81" operator="containsText" text="Muy Baja">
      <formula>NOT(ISERROR(SEARCH("Muy Baja",K55)))</formula>
    </cfRule>
  </conditionalFormatting>
  <conditionalFormatting sqref="K55:K59">
    <cfRule type="containsText" dxfId="774" priority="78" operator="containsText" text="Muy Alta">
      <formula>NOT(ISERROR(SEARCH("Muy Alta",K55)))</formula>
    </cfRule>
    <cfRule type="containsText" dxfId="773" priority="79" operator="containsText" text="Alta">
      <formula>NOT(ISERROR(SEARCH("Alta",K55)))</formula>
    </cfRule>
  </conditionalFormatting>
  <conditionalFormatting sqref="L55:L59">
    <cfRule type="containsText" dxfId="772" priority="74" operator="containsText" text="Catastrófico">
      <formula>NOT(ISERROR(SEARCH("Catastrófico",L55)))</formula>
    </cfRule>
    <cfRule type="containsText" dxfId="771" priority="75" operator="containsText" text="Mayor">
      <formula>NOT(ISERROR(SEARCH("Mayor",L55)))</formula>
    </cfRule>
    <cfRule type="containsText" dxfId="770" priority="76" operator="containsText" text="Menor">
      <formula>NOT(ISERROR(SEARCH("Menor",L55)))</formula>
    </cfRule>
    <cfRule type="containsText" dxfId="769" priority="77" operator="containsText" text="Leve">
      <formula>NOT(ISERROR(SEARCH("Leve",L55)))</formula>
    </cfRule>
  </conditionalFormatting>
  <conditionalFormatting sqref="K25:L25">
    <cfRule type="containsText" dxfId="768" priority="68" operator="containsText" text="3- Moderado">
      <formula>NOT(ISERROR(SEARCH("3- Moderado",K25)))</formula>
    </cfRule>
    <cfRule type="containsText" dxfId="767" priority="69" operator="containsText" text="6- Moderado">
      <formula>NOT(ISERROR(SEARCH("6- Moderado",K25)))</formula>
    </cfRule>
    <cfRule type="containsText" dxfId="766" priority="70" operator="containsText" text="4- Moderado">
      <formula>NOT(ISERROR(SEARCH("4- Moderado",K25)))</formula>
    </cfRule>
    <cfRule type="containsText" dxfId="765" priority="71" operator="containsText" text="3- Bajo">
      <formula>NOT(ISERROR(SEARCH("3- Bajo",K25)))</formula>
    </cfRule>
    <cfRule type="containsText" dxfId="764" priority="72" operator="containsText" text="4- Bajo">
      <formula>NOT(ISERROR(SEARCH("4- Bajo",K25)))</formula>
    </cfRule>
    <cfRule type="containsText" dxfId="763" priority="73" operator="containsText" text="1- Bajo">
      <formula>NOT(ISERROR(SEARCH("1- Bajo",K25)))</formula>
    </cfRule>
  </conditionalFormatting>
  <conditionalFormatting sqref="H25:I25">
    <cfRule type="containsText" dxfId="762" priority="62" operator="containsText" text="3- Moderado">
      <formula>NOT(ISERROR(SEARCH("3- Moderado",H25)))</formula>
    </cfRule>
    <cfRule type="containsText" dxfId="761" priority="63" operator="containsText" text="6- Moderado">
      <formula>NOT(ISERROR(SEARCH("6- Moderado",H25)))</formula>
    </cfRule>
    <cfRule type="containsText" dxfId="760" priority="64" operator="containsText" text="4- Moderado">
      <formula>NOT(ISERROR(SEARCH("4- Moderado",H25)))</formula>
    </cfRule>
    <cfRule type="containsText" dxfId="759" priority="65" operator="containsText" text="3- Bajo">
      <formula>NOT(ISERROR(SEARCH("3- Bajo",H25)))</formula>
    </cfRule>
    <cfRule type="containsText" dxfId="758" priority="66" operator="containsText" text="4- Bajo">
      <formula>NOT(ISERROR(SEARCH("4- Bajo",H25)))</formula>
    </cfRule>
    <cfRule type="containsText" dxfId="757" priority="67" operator="containsText" text="1- Bajo">
      <formula>NOT(ISERROR(SEARCH("1- Bajo",H25)))</formula>
    </cfRule>
  </conditionalFormatting>
  <conditionalFormatting sqref="A25 C25:E25">
    <cfRule type="containsText" dxfId="756" priority="56" operator="containsText" text="3- Moderado">
      <formula>NOT(ISERROR(SEARCH("3- Moderado",A25)))</formula>
    </cfRule>
    <cfRule type="containsText" dxfId="755" priority="57" operator="containsText" text="6- Moderado">
      <formula>NOT(ISERROR(SEARCH("6- Moderado",A25)))</formula>
    </cfRule>
    <cfRule type="containsText" dxfId="754" priority="58" operator="containsText" text="4- Moderado">
      <formula>NOT(ISERROR(SEARCH("4- Moderado",A25)))</formula>
    </cfRule>
    <cfRule type="containsText" dxfId="753" priority="59" operator="containsText" text="3- Bajo">
      <formula>NOT(ISERROR(SEARCH("3- Bajo",A25)))</formula>
    </cfRule>
    <cfRule type="containsText" dxfId="752" priority="60" operator="containsText" text="4- Bajo">
      <formula>NOT(ISERROR(SEARCH("4- Bajo",A25)))</formula>
    </cfRule>
    <cfRule type="containsText" dxfId="751" priority="61" operator="containsText" text="1- Bajo">
      <formula>NOT(ISERROR(SEARCH("1- Bajo",A25)))</formula>
    </cfRule>
  </conditionalFormatting>
  <conditionalFormatting sqref="F25:G25">
    <cfRule type="containsText" dxfId="750" priority="50" operator="containsText" text="3- Moderado">
      <formula>NOT(ISERROR(SEARCH("3- Moderado",F25)))</formula>
    </cfRule>
    <cfRule type="containsText" dxfId="749" priority="51" operator="containsText" text="6- Moderado">
      <formula>NOT(ISERROR(SEARCH("6- Moderado",F25)))</formula>
    </cfRule>
    <cfRule type="containsText" dxfId="748" priority="52" operator="containsText" text="4- Moderado">
      <formula>NOT(ISERROR(SEARCH("4- Moderado",F25)))</formula>
    </cfRule>
    <cfRule type="containsText" dxfId="747" priority="53" operator="containsText" text="3- Bajo">
      <formula>NOT(ISERROR(SEARCH("3- Bajo",F25)))</formula>
    </cfRule>
    <cfRule type="containsText" dxfId="746" priority="54" operator="containsText" text="4- Bajo">
      <formula>NOT(ISERROR(SEARCH("4- Bajo",F25)))</formula>
    </cfRule>
    <cfRule type="containsText" dxfId="745" priority="55" operator="containsText" text="1- Bajo">
      <formula>NOT(ISERROR(SEARCH("1- Bajo",F25)))</formula>
    </cfRule>
  </conditionalFormatting>
  <conditionalFormatting sqref="J25:J29">
    <cfRule type="containsText" dxfId="744" priority="45" operator="containsText" text="Bajo">
      <formula>NOT(ISERROR(SEARCH("Bajo",J25)))</formula>
    </cfRule>
    <cfRule type="containsText" dxfId="743" priority="46" operator="containsText" text="Moderado">
      <formula>NOT(ISERROR(SEARCH("Moderado",J25)))</formula>
    </cfRule>
    <cfRule type="containsText" dxfId="742" priority="47" operator="containsText" text="Alto">
      <formula>NOT(ISERROR(SEARCH("Alto",J25)))</formula>
    </cfRule>
    <cfRule type="containsText" dxfId="741" priority="48" operator="containsText" text="Extremo">
      <formula>NOT(ISERROR(SEARCH("Extremo",J25)))</formula>
    </cfRule>
    <cfRule type="colorScale" priority="49">
      <colorScale>
        <cfvo type="min"/>
        <cfvo type="max"/>
        <color rgb="FFFF7128"/>
        <color rgb="FFFFEF9C"/>
      </colorScale>
    </cfRule>
  </conditionalFormatting>
  <conditionalFormatting sqref="M25:M29">
    <cfRule type="containsText" dxfId="740" priority="20" operator="containsText" text="Moderado">
      <formula>NOT(ISERROR(SEARCH("Moderado",M25)))</formula>
    </cfRule>
    <cfRule type="containsText" dxfId="739" priority="40" operator="containsText" text="Bajo">
      <formula>NOT(ISERROR(SEARCH("Bajo",M25)))</formula>
    </cfRule>
    <cfRule type="containsText" dxfId="738" priority="41" operator="containsText" text="Moderado">
      <formula>NOT(ISERROR(SEARCH("Moderado",M25)))</formula>
    </cfRule>
    <cfRule type="containsText" dxfId="737" priority="42" operator="containsText" text="Alto">
      <formula>NOT(ISERROR(SEARCH("Alto",M25)))</formula>
    </cfRule>
    <cfRule type="containsText" dxfId="736" priority="43" operator="containsText" text="Extremo">
      <formula>NOT(ISERROR(SEARCH("Extremo",M25)))</formula>
    </cfRule>
    <cfRule type="colorScale" priority="44">
      <colorScale>
        <cfvo type="min"/>
        <cfvo type="max"/>
        <color rgb="FFFF7128"/>
        <color rgb="FFFFEF9C"/>
      </colorScale>
    </cfRule>
  </conditionalFormatting>
  <conditionalFormatting sqref="N25">
    <cfRule type="containsText" dxfId="735" priority="34" operator="containsText" text="3- Moderado">
      <formula>NOT(ISERROR(SEARCH("3- Moderado",N25)))</formula>
    </cfRule>
    <cfRule type="containsText" dxfId="734" priority="35" operator="containsText" text="6- Moderado">
      <formula>NOT(ISERROR(SEARCH("6- Moderado",N25)))</formula>
    </cfRule>
    <cfRule type="containsText" dxfId="733" priority="36" operator="containsText" text="4- Moderado">
      <formula>NOT(ISERROR(SEARCH("4- Moderado",N25)))</formula>
    </cfRule>
    <cfRule type="containsText" dxfId="732" priority="37" operator="containsText" text="3- Bajo">
      <formula>NOT(ISERROR(SEARCH("3- Bajo",N25)))</formula>
    </cfRule>
    <cfRule type="containsText" dxfId="731" priority="38" operator="containsText" text="4- Bajo">
      <formula>NOT(ISERROR(SEARCH("4- Bajo",N25)))</formula>
    </cfRule>
    <cfRule type="containsText" dxfId="730" priority="39" operator="containsText" text="1- Bajo">
      <formula>NOT(ISERROR(SEARCH("1- Bajo",N25)))</formula>
    </cfRule>
  </conditionalFormatting>
  <conditionalFormatting sqref="H25:H29">
    <cfRule type="containsText" dxfId="729" priority="21" operator="containsText" text="Muy Alta">
      <formula>NOT(ISERROR(SEARCH("Muy Alta",H25)))</formula>
    </cfRule>
    <cfRule type="containsText" dxfId="728" priority="22" operator="containsText" text="Alta">
      <formula>NOT(ISERROR(SEARCH("Alta",H25)))</formula>
    </cfRule>
    <cfRule type="containsText" dxfId="727" priority="23" operator="containsText" text="Muy Alta">
      <formula>NOT(ISERROR(SEARCH("Muy Alta",H25)))</formula>
    </cfRule>
    <cfRule type="containsText" dxfId="726" priority="28" operator="containsText" text="Muy Baja">
      <formula>NOT(ISERROR(SEARCH("Muy Baja",H25)))</formula>
    </cfRule>
    <cfRule type="containsText" dxfId="725" priority="29" operator="containsText" text="Baja">
      <formula>NOT(ISERROR(SEARCH("Baja",H25)))</formula>
    </cfRule>
    <cfRule type="containsText" dxfId="724" priority="30" operator="containsText" text="Media">
      <formula>NOT(ISERROR(SEARCH("Media",H25)))</formula>
    </cfRule>
    <cfRule type="containsText" dxfId="723" priority="31" operator="containsText" text="Alta">
      <formula>NOT(ISERROR(SEARCH("Alta",H25)))</formula>
    </cfRule>
    <cfRule type="containsText" dxfId="722" priority="33" operator="containsText" text="Muy Alta">
      <formula>NOT(ISERROR(SEARCH("Muy Alta",H25)))</formula>
    </cfRule>
  </conditionalFormatting>
  <conditionalFormatting sqref="I25:I29">
    <cfRule type="containsText" dxfId="721" priority="24" operator="containsText" text="Catastrófico">
      <formula>NOT(ISERROR(SEARCH("Catastrófico",I25)))</formula>
    </cfRule>
    <cfRule type="containsText" dxfId="720" priority="25" operator="containsText" text="Mayor">
      <formula>NOT(ISERROR(SEARCH("Mayor",I25)))</formula>
    </cfRule>
    <cfRule type="containsText" dxfId="719" priority="26" operator="containsText" text="Menor">
      <formula>NOT(ISERROR(SEARCH("Menor",I25)))</formula>
    </cfRule>
    <cfRule type="containsText" dxfId="718" priority="27" operator="containsText" text="Leve">
      <formula>NOT(ISERROR(SEARCH("Leve",I25)))</formula>
    </cfRule>
    <cfRule type="containsText" dxfId="717" priority="32" operator="containsText" text="Moderado">
      <formula>NOT(ISERROR(SEARCH("Moderado",I25)))</formula>
    </cfRule>
  </conditionalFormatting>
  <conditionalFormatting sqref="K25:K29">
    <cfRule type="containsText" dxfId="716" priority="19" operator="containsText" text="Media">
      <formula>NOT(ISERROR(SEARCH("Media",K25)))</formula>
    </cfRule>
  </conditionalFormatting>
  <conditionalFormatting sqref="L25:L29">
    <cfRule type="containsText" dxfId="715" priority="18" operator="containsText" text="Moderado">
      <formula>NOT(ISERROR(SEARCH("Moderado",L25)))</formula>
    </cfRule>
  </conditionalFormatting>
  <conditionalFormatting sqref="J25:J29">
    <cfRule type="containsText" dxfId="714" priority="17" operator="containsText" text="Moderado">
      <formula>NOT(ISERROR(SEARCH("Moderado",J25)))</formula>
    </cfRule>
  </conditionalFormatting>
  <conditionalFormatting sqref="J25:J29">
    <cfRule type="containsText" dxfId="713" priority="15" operator="containsText" text="Bajo">
      <formula>NOT(ISERROR(SEARCH("Bajo",J25)))</formula>
    </cfRule>
    <cfRule type="containsText" dxfId="712" priority="16" operator="containsText" text="Extremo">
      <formula>NOT(ISERROR(SEARCH("Extremo",J25)))</formula>
    </cfRule>
  </conditionalFormatting>
  <conditionalFormatting sqref="K25:K29">
    <cfRule type="containsText" dxfId="711" priority="13" operator="containsText" text="Baja">
      <formula>NOT(ISERROR(SEARCH("Baja",K25)))</formula>
    </cfRule>
    <cfRule type="containsText" dxfId="710" priority="14" operator="containsText" text="Muy Baja">
      <formula>NOT(ISERROR(SEARCH("Muy Baja",K25)))</formula>
    </cfRule>
  </conditionalFormatting>
  <conditionalFormatting sqref="K25:K29">
    <cfRule type="containsText" dxfId="709" priority="11" operator="containsText" text="Muy Alta">
      <formula>NOT(ISERROR(SEARCH("Muy Alta",K25)))</formula>
    </cfRule>
    <cfRule type="containsText" dxfId="708" priority="12" operator="containsText" text="Alta">
      <formula>NOT(ISERROR(SEARCH("Alta",K25)))</formula>
    </cfRule>
  </conditionalFormatting>
  <conditionalFormatting sqref="L25:L29">
    <cfRule type="containsText" dxfId="707" priority="7" operator="containsText" text="Catastrófico">
      <formula>NOT(ISERROR(SEARCH("Catastrófico",L25)))</formula>
    </cfRule>
    <cfRule type="containsText" dxfId="706" priority="8" operator="containsText" text="Mayor">
      <formula>NOT(ISERROR(SEARCH("Mayor",L25)))</formula>
    </cfRule>
    <cfRule type="containsText" dxfId="705" priority="9" operator="containsText" text="Menor">
      <formula>NOT(ISERROR(SEARCH("Menor",L25)))</formula>
    </cfRule>
    <cfRule type="containsText" dxfId="704" priority="10" operator="containsText" text="Leve">
      <formula>NOT(ISERROR(SEARCH("Leve",L25)))</formula>
    </cfRule>
  </conditionalFormatting>
  <conditionalFormatting sqref="B10 B15 B20 B25 B30 B35 B40 B45 B50 B55">
    <cfRule type="containsText" dxfId="703" priority="1" operator="containsText" text="3- Moderado">
      <formula>NOT(ISERROR(SEARCH("3- Moderado",B10)))</formula>
    </cfRule>
    <cfRule type="containsText" dxfId="702" priority="2" operator="containsText" text="6- Moderado">
      <formula>NOT(ISERROR(SEARCH("6- Moderado",B10)))</formula>
    </cfRule>
    <cfRule type="containsText" dxfId="701" priority="3" operator="containsText" text="4- Moderado">
      <formula>NOT(ISERROR(SEARCH("4- Moderado",B10)))</formula>
    </cfRule>
    <cfRule type="containsText" dxfId="700" priority="4" operator="containsText" text="3- Bajo">
      <formula>NOT(ISERROR(SEARCH("3- Bajo",B10)))</formula>
    </cfRule>
    <cfRule type="containsText" dxfId="699" priority="5" operator="containsText" text="4- Bajo">
      <formula>NOT(ISERROR(SEARCH("4- Bajo",B10)))</formula>
    </cfRule>
    <cfRule type="containsText" dxfId="698" priority="6" operator="containsText" text="1- Bajo">
      <formula>NOT(ISERROR(SEARCH("1- Bajo",B10)))</formula>
    </cfRule>
  </conditionalFormatting>
  <dataValidations count="7">
    <dataValidation allowBlank="1" showInputMessage="1" showErrorMessage="1" prompt="Seleccionar el tipo de riesgo teniendo en cuenta que  factor organizaconal afecta. Ver explicacion en hoja " sqref="E8" xr:uid="{00000000-0002-0000-0E00-000000000000}"/>
    <dataValidation allowBlank="1" showInputMessage="1" showErrorMessage="1" prompt="Registrar qué factor  que ocasina el riesgo: un facot identtficado el contexto._x000a_O  personas, recursos, estilo de direccion , factores externos, , codiciones ambientales" sqref="F8:G8" xr:uid="{00000000-0002-0000-0E00-000001000000}"/>
    <dataValidation allowBlank="1" showInputMessage="1" showErrorMessage="1" prompt="Que tan factible es que materialize el riesgo?" sqref="H8" xr:uid="{00000000-0002-0000-0E00-000002000000}"/>
    <dataValidation allowBlank="1" showInputMessage="1" showErrorMessage="1" prompt="El grado de afectación puede ser " sqref="I8" xr:uid="{00000000-0002-0000-0E00-000003000000}"/>
    <dataValidation allowBlank="1" showInputMessage="1" showErrorMessage="1" prompt="Describir las actividades que se van a desarrollar para el proyecto" sqref="O7" xr:uid="{00000000-0002-0000-0E00-000004000000}"/>
    <dataValidation allowBlank="1" showInputMessage="1" showErrorMessage="1" prompt="Seleccionar si el responsable es el responsable de las acciones es el nivel central" sqref="P7:P8" xr:uid="{00000000-0002-0000-0E00-000005000000}"/>
    <dataValidation allowBlank="1" showInputMessage="1" showErrorMessage="1" prompt="seleccionar si el responsable de ejecutar las acciones es el nivel central" sqref="Q8:R8" xr:uid="{00000000-0002-0000-0E00-000006000000}"/>
  </dataValidation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7" tint="0.39997558519241921"/>
  </sheetPr>
  <dimension ref="A1:JS59"/>
  <sheetViews>
    <sheetView zoomScale="71" zoomScaleNormal="71" workbookViewId="0">
      <selection activeCell="B10" sqref="B10:B14"/>
    </sheetView>
  </sheetViews>
  <sheetFormatPr baseColWidth="10" defaultColWidth="11.3984375" defaultRowHeight="14.25" x14ac:dyDescent="0.45"/>
  <cols>
    <col min="1" max="2" width="18.3984375" style="82" customWidth="1"/>
    <col min="3" max="3" width="15.59765625" customWidth="1"/>
    <col min="4" max="4" width="27.59765625" style="82" customWidth="1"/>
    <col min="5" max="5" width="18" style="230" customWidth="1"/>
    <col min="6" max="6" width="40.1328125" customWidth="1"/>
    <col min="7" max="7" width="20.3984375" customWidth="1"/>
    <col min="8" max="8" width="10.3984375" style="231" customWidth="1"/>
    <col min="9" max="9" width="11.3984375" style="231" customWidth="1"/>
    <col min="10" max="10" width="10.1328125" style="232" customWidth="1"/>
    <col min="11" max="11" width="11.3984375" style="231" customWidth="1"/>
    <col min="12" max="12" width="10.86328125" style="231" customWidth="1"/>
    <col min="13" max="13" width="18.265625" style="231" bestFit="1" customWidth="1"/>
    <col min="14" max="14" width="18.265625" bestFit="1" customWidth="1"/>
    <col min="15" max="15" width="32.86328125" customWidth="1"/>
    <col min="16" max="16" width="16.59765625" customWidth="1"/>
    <col min="17" max="18" width="14.265625" customWidth="1"/>
    <col min="19" max="19" width="17.86328125" customWidth="1"/>
    <col min="20" max="20" width="15.1328125" customWidth="1"/>
    <col min="21" max="21" width="16.1328125" customWidth="1"/>
    <col min="22" max="177" width="11.3984375" style="7"/>
  </cols>
  <sheetData>
    <row r="1" spans="1:279" s="214" customFormat="1" ht="16.5" customHeight="1" x14ac:dyDescent="0.35">
      <c r="A1" s="369"/>
      <c r="B1" s="370"/>
      <c r="C1" s="370"/>
      <c r="D1" s="455" t="s">
        <v>458</v>
      </c>
      <c r="E1" s="455"/>
      <c r="F1" s="455"/>
      <c r="G1" s="455"/>
      <c r="H1" s="455"/>
      <c r="I1" s="455"/>
      <c r="J1" s="455"/>
      <c r="K1" s="455"/>
      <c r="L1" s="455"/>
      <c r="M1" s="455"/>
      <c r="N1" s="455"/>
      <c r="O1" s="455"/>
      <c r="P1" s="455"/>
      <c r="Q1" s="456"/>
      <c r="R1" s="235"/>
      <c r="S1" s="361" t="s">
        <v>67</v>
      </c>
      <c r="T1" s="361"/>
      <c r="U1" s="361"/>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213"/>
      <c r="DI1" s="213"/>
      <c r="DJ1" s="213"/>
      <c r="DK1" s="213"/>
      <c r="DL1" s="213"/>
      <c r="DM1" s="213"/>
      <c r="DN1" s="213"/>
      <c r="DO1" s="213"/>
      <c r="DP1" s="213"/>
      <c r="DQ1" s="213"/>
      <c r="DR1" s="213"/>
      <c r="DS1" s="213"/>
      <c r="DT1" s="213"/>
      <c r="DU1" s="213"/>
      <c r="DV1" s="213"/>
      <c r="DW1" s="213"/>
      <c r="DX1" s="213"/>
      <c r="DY1" s="213"/>
      <c r="DZ1" s="213"/>
      <c r="EA1" s="213"/>
      <c r="EB1" s="213"/>
      <c r="EC1" s="213"/>
      <c r="ED1" s="213"/>
      <c r="EE1" s="213"/>
      <c r="EF1" s="213"/>
      <c r="EG1" s="213"/>
      <c r="EH1" s="213"/>
      <c r="EI1" s="213"/>
      <c r="EJ1" s="213"/>
      <c r="EK1" s="213"/>
      <c r="EL1" s="213"/>
      <c r="EM1" s="213"/>
      <c r="EN1" s="213"/>
      <c r="EO1" s="213"/>
      <c r="EP1" s="213"/>
      <c r="EQ1" s="213"/>
      <c r="ER1" s="213"/>
      <c r="ES1" s="213"/>
      <c r="ET1" s="213"/>
      <c r="EU1" s="213"/>
      <c r="EV1" s="213"/>
      <c r="EW1" s="213"/>
      <c r="EX1" s="213"/>
      <c r="EY1" s="213"/>
      <c r="EZ1" s="213"/>
      <c r="FA1" s="213"/>
      <c r="FB1" s="213"/>
      <c r="FC1" s="213"/>
      <c r="FD1" s="213"/>
      <c r="FE1" s="213"/>
      <c r="FF1" s="213"/>
      <c r="FG1" s="213"/>
      <c r="FH1" s="213"/>
      <c r="FI1" s="213"/>
      <c r="FJ1" s="213"/>
      <c r="FK1" s="213"/>
      <c r="FL1" s="213"/>
      <c r="FM1" s="213"/>
      <c r="FN1" s="213"/>
      <c r="FO1" s="213"/>
      <c r="FP1" s="213"/>
      <c r="FQ1" s="213"/>
      <c r="FR1" s="213"/>
      <c r="FS1" s="213"/>
      <c r="FT1" s="213"/>
      <c r="FU1" s="213"/>
      <c r="FV1" s="213"/>
      <c r="FW1" s="213"/>
      <c r="FX1" s="213"/>
      <c r="FY1" s="213"/>
      <c r="FZ1" s="213"/>
      <c r="GA1" s="213"/>
      <c r="GB1" s="213"/>
      <c r="GC1" s="213"/>
      <c r="GD1" s="213"/>
      <c r="GE1" s="213"/>
      <c r="GF1" s="213"/>
      <c r="GG1" s="213"/>
      <c r="GH1" s="213"/>
      <c r="GI1" s="213"/>
      <c r="GJ1" s="213"/>
      <c r="GK1" s="213"/>
      <c r="GL1" s="213"/>
      <c r="GM1" s="213"/>
      <c r="GN1" s="213"/>
      <c r="GO1" s="213"/>
      <c r="GP1" s="213"/>
      <c r="GQ1" s="213"/>
      <c r="GR1" s="213"/>
      <c r="GS1" s="213"/>
      <c r="GT1" s="213"/>
      <c r="GU1" s="213"/>
      <c r="GV1" s="213"/>
      <c r="GW1" s="213"/>
      <c r="GX1" s="213"/>
      <c r="GY1" s="213"/>
      <c r="GZ1" s="213"/>
      <c r="HA1" s="213"/>
      <c r="HB1" s="213"/>
      <c r="HC1" s="213"/>
      <c r="HD1" s="213"/>
      <c r="HE1" s="213"/>
      <c r="HF1" s="213"/>
      <c r="HG1" s="213"/>
      <c r="HH1" s="213"/>
      <c r="HI1" s="213"/>
      <c r="HJ1" s="213"/>
      <c r="HK1" s="213"/>
      <c r="HL1" s="213"/>
      <c r="HM1" s="213"/>
      <c r="HN1" s="213"/>
      <c r="HO1" s="213"/>
      <c r="HP1" s="213"/>
      <c r="HQ1" s="213"/>
      <c r="HR1" s="213"/>
      <c r="HS1" s="213"/>
      <c r="HT1" s="213"/>
      <c r="HU1" s="213"/>
      <c r="HV1" s="213"/>
      <c r="HW1" s="213"/>
      <c r="HX1" s="213"/>
      <c r="HY1" s="213"/>
      <c r="HZ1" s="213"/>
      <c r="IA1" s="213"/>
      <c r="IB1" s="213"/>
      <c r="IC1" s="213"/>
      <c r="ID1" s="213"/>
      <c r="IE1" s="213"/>
      <c r="IF1" s="213"/>
      <c r="IG1" s="213"/>
      <c r="IH1" s="213"/>
      <c r="II1" s="213"/>
      <c r="IJ1" s="213"/>
      <c r="IK1" s="213"/>
      <c r="IL1" s="213"/>
      <c r="IM1" s="213"/>
      <c r="IN1" s="213"/>
      <c r="IO1" s="213"/>
      <c r="IP1" s="213"/>
      <c r="IQ1" s="213"/>
      <c r="IR1" s="213"/>
      <c r="IS1" s="213"/>
      <c r="IT1" s="213"/>
      <c r="IU1" s="213"/>
      <c r="IV1" s="213"/>
      <c r="IW1" s="213"/>
      <c r="IX1" s="213"/>
      <c r="IY1" s="213"/>
      <c r="IZ1" s="213"/>
      <c r="JA1" s="213"/>
      <c r="JB1" s="213"/>
      <c r="JC1" s="213"/>
      <c r="JD1" s="213"/>
      <c r="JE1" s="213"/>
      <c r="JF1" s="213"/>
      <c r="JG1" s="213"/>
      <c r="JH1" s="213"/>
      <c r="JI1" s="213"/>
      <c r="JJ1" s="213"/>
      <c r="JK1" s="213"/>
      <c r="JL1" s="213"/>
      <c r="JM1" s="213"/>
      <c r="JN1" s="213"/>
      <c r="JO1" s="213"/>
      <c r="JP1" s="213"/>
      <c r="JQ1" s="213"/>
      <c r="JR1" s="213"/>
      <c r="JS1" s="213"/>
    </row>
    <row r="2" spans="1:279" s="214" customFormat="1" ht="39.75" customHeight="1" x14ac:dyDescent="0.35">
      <c r="A2" s="371"/>
      <c r="B2" s="372"/>
      <c r="C2" s="372"/>
      <c r="D2" s="457"/>
      <c r="E2" s="457"/>
      <c r="F2" s="457"/>
      <c r="G2" s="457"/>
      <c r="H2" s="457"/>
      <c r="I2" s="457"/>
      <c r="J2" s="457"/>
      <c r="K2" s="457"/>
      <c r="L2" s="457"/>
      <c r="M2" s="457"/>
      <c r="N2" s="457"/>
      <c r="O2" s="457"/>
      <c r="P2" s="457"/>
      <c r="Q2" s="458"/>
      <c r="R2" s="235"/>
      <c r="S2" s="361"/>
      <c r="T2" s="361"/>
      <c r="U2" s="361"/>
      <c r="V2" s="213"/>
      <c r="W2" s="213"/>
      <c r="X2" s="213"/>
      <c r="Y2" s="213"/>
      <c r="Z2" s="213"/>
      <c r="AA2" s="213"/>
      <c r="AB2" s="213"/>
      <c r="AC2" s="213"/>
      <c r="AD2" s="213"/>
      <c r="AE2" s="213"/>
      <c r="AF2" s="213"/>
      <c r="AG2" s="213"/>
      <c r="AH2" s="213"/>
      <c r="AI2" s="213"/>
      <c r="AJ2" s="213"/>
      <c r="AK2" s="213"/>
      <c r="AL2" s="213"/>
      <c r="AM2" s="213"/>
      <c r="AN2" s="213"/>
      <c r="AO2" s="213"/>
      <c r="AP2" s="213"/>
      <c r="AQ2" s="213"/>
      <c r="AR2" s="213"/>
      <c r="AS2" s="213"/>
      <c r="AT2" s="213"/>
      <c r="AU2" s="213"/>
      <c r="AV2" s="213"/>
      <c r="AW2" s="213"/>
      <c r="AX2" s="213"/>
      <c r="AY2" s="213"/>
      <c r="AZ2" s="213"/>
      <c r="BA2" s="213"/>
      <c r="BB2" s="213"/>
      <c r="BC2" s="213"/>
      <c r="BD2" s="213"/>
      <c r="BE2" s="213"/>
      <c r="BF2" s="213"/>
      <c r="BG2" s="213"/>
      <c r="BH2" s="213"/>
      <c r="BI2" s="213"/>
      <c r="BJ2" s="213"/>
      <c r="BK2" s="213"/>
      <c r="BL2" s="213"/>
      <c r="BM2" s="213"/>
      <c r="BN2" s="213"/>
      <c r="BO2" s="213"/>
      <c r="BP2" s="213"/>
      <c r="BQ2" s="213"/>
      <c r="BR2" s="213"/>
      <c r="BS2" s="213"/>
      <c r="BT2" s="213"/>
      <c r="BU2" s="213"/>
      <c r="BV2" s="213"/>
      <c r="BW2" s="213"/>
      <c r="BX2" s="213"/>
      <c r="BY2" s="213"/>
      <c r="BZ2" s="213"/>
      <c r="CA2" s="213"/>
      <c r="CB2" s="213"/>
      <c r="CC2" s="213"/>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c r="ED2" s="213"/>
      <c r="EE2" s="213"/>
      <c r="EF2" s="213"/>
      <c r="EG2" s="213"/>
      <c r="EH2" s="213"/>
      <c r="EI2" s="213"/>
      <c r="EJ2" s="213"/>
      <c r="EK2" s="213"/>
      <c r="EL2" s="213"/>
      <c r="EM2" s="213"/>
      <c r="EN2" s="213"/>
      <c r="EO2" s="213"/>
      <c r="EP2" s="213"/>
      <c r="EQ2" s="213"/>
      <c r="ER2" s="213"/>
      <c r="ES2" s="213"/>
      <c r="ET2" s="213"/>
      <c r="EU2" s="213"/>
      <c r="EV2" s="213"/>
      <c r="EW2" s="213"/>
      <c r="EX2" s="213"/>
      <c r="EY2" s="213"/>
      <c r="EZ2" s="213"/>
      <c r="FA2" s="213"/>
      <c r="FB2" s="213"/>
      <c r="FC2" s="213"/>
      <c r="FD2" s="213"/>
      <c r="FE2" s="213"/>
      <c r="FF2" s="213"/>
      <c r="FG2" s="213"/>
      <c r="FH2" s="213"/>
      <c r="FI2" s="213"/>
      <c r="FJ2" s="213"/>
      <c r="FK2" s="213"/>
      <c r="FL2" s="213"/>
      <c r="FM2" s="213"/>
      <c r="FN2" s="213"/>
      <c r="FO2" s="213"/>
      <c r="FP2" s="213"/>
      <c r="FQ2" s="213"/>
      <c r="FR2" s="213"/>
      <c r="FS2" s="213"/>
      <c r="FT2" s="213"/>
      <c r="FU2" s="213"/>
      <c r="FV2" s="213"/>
      <c r="FW2" s="213"/>
      <c r="FX2" s="213"/>
      <c r="FY2" s="213"/>
      <c r="FZ2" s="213"/>
      <c r="GA2" s="213"/>
      <c r="GB2" s="213"/>
      <c r="GC2" s="213"/>
      <c r="GD2" s="213"/>
      <c r="GE2" s="213"/>
      <c r="GF2" s="213"/>
      <c r="GG2" s="213"/>
      <c r="GH2" s="213"/>
      <c r="GI2" s="213"/>
      <c r="GJ2" s="213"/>
      <c r="GK2" s="213"/>
      <c r="GL2" s="213"/>
      <c r="GM2" s="213"/>
      <c r="GN2" s="213"/>
      <c r="GO2" s="213"/>
      <c r="GP2" s="213"/>
      <c r="GQ2" s="213"/>
      <c r="GR2" s="213"/>
      <c r="GS2" s="213"/>
      <c r="GT2" s="213"/>
      <c r="GU2" s="213"/>
      <c r="GV2" s="213"/>
      <c r="GW2" s="213"/>
      <c r="GX2" s="213"/>
      <c r="GY2" s="213"/>
      <c r="GZ2" s="213"/>
      <c r="HA2" s="213"/>
      <c r="HB2" s="213"/>
      <c r="HC2" s="213"/>
      <c r="HD2" s="213"/>
      <c r="HE2" s="213"/>
      <c r="HF2" s="213"/>
      <c r="HG2" s="213"/>
      <c r="HH2" s="213"/>
      <c r="HI2" s="213"/>
      <c r="HJ2" s="213"/>
      <c r="HK2" s="213"/>
      <c r="HL2" s="213"/>
      <c r="HM2" s="213"/>
      <c r="HN2" s="213"/>
      <c r="HO2" s="213"/>
      <c r="HP2" s="213"/>
      <c r="HQ2" s="213"/>
      <c r="HR2" s="213"/>
      <c r="HS2" s="213"/>
      <c r="HT2" s="213"/>
      <c r="HU2" s="213"/>
      <c r="HV2" s="213"/>
      <c r="HW2" s="213"/>
      <c r="HX2" s="213"/>
      <c r="HY2" s="213"/>
      <c r="HZ2" s="213"/>
      <c r="IA2" s="213"/>
      <c r="IB2" s="213"/>
      <c r="IC2" s="213"/>
      <c r="ID2" s="213"/>
      <c r="IE2" s="213"/>
      <c r="IF2" s="213"/>
      <c r="IG2" s="213"/>
      <c r="IH2" s="213"/>
      <c r="II2" s="213"/>
      <c r="IJ2" s="213"/>
      <c r="IK2" s="213"/>
      <c r="IL2" s="213"/>
      <c r="IM2" s="213"/>
      <c r="IN2" s="213"/>
      <c r="IO2" s="213"/>
      <c r="IP2" s="213"/>
      <c r="IQ2" s="213"/>
      <c r="IR2" s="213"/>
      <c r="IS2" s="213"/>
      <c r="IT2" s="213"/>
      <c r="IU2" s="213"/>
      <c r="IV2" s="213"/>
      <c r="IW2" s="213"/>
      <c r="IX2" s="213"/>
      <c r="IY2" s="213"/>
      <c r="IZ2" s="213"/>
      <c r="JA2" s="213"/>
      <c r="JB2" s="213"/>
      <c r="JC2" s="213"/>
      <c r="JD2" s="213"/>
      <c r="JE2" s="213"/>
      <c r="JF2" s="213"/>
      <c r="JG2" s="213"/>
      <c r="JH2" s="213"/>
      <c r="JI2" s="213"/>
      <c r="JJ2" s="213"/>
      <c r="JK2" s="213"/>
      <c r="JL2" s="213"/>
      <c r="JM2" s="213"/>
      <c r="JN2" s="213"/>
      <c r="JO2" s="213"/>
      <c r="JP2" s="213"/>
      <c r="JQ2" s="213"/>
      <c r="JR2" s="213"/>
      <c r="JS2" s="213"/>
    </row>
    <row r="3" spans="1:279" s="214" customFormat="1" ht="3" customHeight="1" x14ac:dyDescent="0.35">
      <c r="A3" s="2"/>
      <c r="B3" s="2"/>
      <c r="C3" s="233"/>
      <c r="D3" s="457"/>
      <c r="E3" s="457"/>
      <c r="F3" s="457"/>
      <c r="G3" s="457"/>
      <c r="H3" s="457"/>
      <c r="I3" s="457"/>
      <c r="J3" s="457"/>
      <c r="K3" s="457"/>
      <c r="L3" s="457"/>
      <c r="M3" s="457"/>
      <c r="N3" s="457"/>
      <c r="O3" s="457"/>
      <c r="P3" s="457"/>
      <c r="Q3" s="458"/>
      <c r="R3" s="235"/>
      <c r="S3" s="361"/>
      <c r="T3" s="361"/>
      <c r="U3" s="361"/>
      <c r="V3" s="213"/>
      <c r="W3" s="213"/>
      <c r="X3" s="213"/>
      <c r="Y3" s="213"/>
      <c r="Z3" s="213"/>
      <c r="AA3" s="213"/>
      <c r="AB3" s="213"/>
      <c r="AC3" s="213"/>
      <c r="AD3" s="213"/>
      <c r="AE3" s="213"/>
      <c r="AF3" s="213"/>
      <c r="AG3" s="213"/>
      <c r="AH3" s="213"/>
      <c r="AI3" s="213"/>
      <c r="AJ3" s="213"/>
      <c r="AK3" s="213"/>
      <c r="AL3" s="213"/>
      <c r="AM3" s="213"/>
      <c r="AN3" s="213"/>
      <c r="AO3" s="213"/>
      <c r="AP3" s="213"/>
      <c r="AQ3" s="213"/>
      <c r="AR3" s="213"/>
      <c r="AS3" s="213"/>
      <c r="AT3" s="213"/>
      <c r="AU3" s="213"/>
      <c r="AV3" s="213"/>
      <c r="AW3" s="213"/>
      <c r="AX3" s="213"/>
      <c r="AY3" s="213"/>
      <c r="AZ3" s="213"/>
      <c r="BA3" s="213"/>
      <c r="BB3" s="213"/>
      <c r="BC3" s="213"/>
      <c r="BD3" s="213"/>
      <c r="BE3" s="213"/>
      <c r="BF3" s="213"/>
      <c r="BG3" s="213"/>
      <c r="BH3" s="213"/>
      <c r="BI3" s="213"/>
      <c r="BJ3" s="213"/>
      <c r="BK3" s="213"/>
      <c r="BL3" s="213"/>
      <c r="BM3" s="213"/>
      <c r="BN3" s="213"/>
      <c r="BO3" s="213"/>
      <c r="BP3" s="213"/>
      <c r="BQ3" s="213"/>
      <c r="BR3" s="213"/>
      <c r="BS3" s="213"/>
      <c r="BT3" s="213"/>
      <c r="BU3" s="213"/>
      <c r="BV3" s="213"/>
      <c r="BW3" s="213"/>
      <c r="BX3" s="213"/>
      <c r="BY3" s="213"/>
      <c r="BZ3" s="213"/>
      <c r="CA3" s="213"/>
      <c r="CB3" s="213"/>
      <c r="CC3" s="213"/>
      <c r="CD3" s="213"/>
      <c r="CE3" s="213"/>
      <c r="CF3" s="213"/>
      <c r="CG3" s="213"/>
      <c r="CH3" s="213"/>
      <c r="CI3" s="213"/>
      <c r="CJ3" s="213"/>
      <c r="CK3" s="213"/>
      <c r="CL3" s="213"/>
      <c r="CM3" s="213"/>
      <c r="CN3" s="213"/>
      <c r="CO3" s="213"/>
      <c r="CP3" s="213"/>
      <c r="CQ3" s="213"/>
      <c r="CR3" s="213"/>
      <c r="CS3" s="213"/>
      <c r="CT3" s="213"/>
      <c r="CU3" s="213"/>
      <c r="CV3" s="213"/>
      <c r="CW3" s="213"/>
      <c r="CX3" s="213"/>
      <c r="CY3" s="213"/>
      <c r="CZ3" s="213"/>
      <c r="DA3" s="213"/>
      <c r="DB3" s="213"/>
      <c r="DC3" s="213"/>
      <c r="DD3" s="213"/>
      <c r="DE3" s="213"/>
      <c r="DF3" s="213"/>
      <c r="DG3" s="213"/>
      <c r="DH3" s="213"/>
      <c r="DI3" s="213"/>
      <c r="DJ3" s="213"/>
      <c r="DK3" s="213"/>
      <c r="DL3" s="213"/>
      <c r="DM3" s="213"/>
      <c r="DN3" s="213"/>
      <c r="DO3" s="213"/>
      <c r="DP3" s="213"/>
      <c r="DQ3" s="213"/>
      <c r="DR3" s="213"/>
      <c r="DS3" s="213"/>
      <c r="DT3" s="213"/>
      <c r="DU3" s="213"/>
      <c r="DV3" s="213"/>
      <c r="DW3" s="213"/>
      <c r="DX3" s="213"/>
      <c r="DY3" s="213"/>
      <c r="DZ3" s="213"/>
      <c r="EA3" s="213"/>
      <c r="EB3" s="213"/>
      <c r="EC3" s="213"/>
      <c r="ED3" s="213"/>
      <c r="EE3" s="213"/>
      <c r="EF3" s="213"/>
      <c r="EG3" s="213"/>
      <c r="EH3" s="213"/>
      <c r="EI3" s="213"/>
      <c r="EJ3" s="213"/>
      <c r="EK3" s="213"/>
      <c r="EL3" s="213"/>
      <c r="EM3" s="213"/>
      <c r="EN3" s="213"/>
      <c r="EO3" s="213"/>
      <c r="EP3" s="213"/>
      <c r="EQ3" s="213"/>
      <c r="ER3" s="213"/>
      <c r="ES3" s="213"/>
      <c r="ET3" s="213"/>
      <c r="EU3" s="213"/>
      <c r="EV3" s="213"/>
      <c r="EW3" s="213"/>
      <c r="EX3" s="213"/>
      <c r="EY3" s="213"/>
      <c r="EZ3" s="213"/>
      <c r="FA3" s="213"/>
      <c r="FB3" s="213"/>
      <c r="FC3" s="213"/>
      <c r="FD3" s="213"/>
      <c r="FE3" s="213"/>
      <c r="FF3" s="213"/>
      <c r="FG3" s="213"/>
      <c r="FH3" s="213"/>
      <c r="FI3" s="213"/>
      <c r="FJ3" s="213"/>
      <c r="FK3" s="213"/>
      <c r="FL3" s="213"/>
      <c r="FM3" s="213"/>
      <c r="FN3" s="213"/>
      <c r="FO3" s="213"/>
      <c r="FP3" s="213"/>
      <c r="FQ3" s="213"/>
      <c r="FR3" s="213"/>
      <c r="FS3" s="213"/>
      <c r="FT3" s="213"/>
      <c r="FU3" s="213"/>
      <c r="FV3" s="213"/>
      <c r="FW3" s="213"/>
      <c r="FX3" s="213"/>
      <c r="FY3" s="213"/>
      <c r="FZ3" s="213"/>
      <c r="GA3" s="213"/>
      <c r="GB3" s="213"/>
      <c r="GC3" s="213"/>
      <c r="GD3" s="213"/>
      <c r="GE3" s="213"/>
      <c r="GF3" s="213"/>
      <c r="GG3" s="213"/>
      <c r="GH3" s="213"/>
      <c r="GI3" s="213"/>
      <c r="GJ3" s="213"/>
      <c r="GK3" s="213"/>
      <c r="GL3" s="213"/>
      <c r="GM3" s="213"/>
      <c r="GN3" s="213"/>
      <c r="GO3" s="213"/>
      <c r="GP3" s="213"/>
      <c r="GQ3" s="213"/>
      <c r="GR3" s="213"/>
      <c r="GS3" s="213"/>
      <c r="GT3" s="213"/>
      <c r="GU3" s="213"/>
      <c r="GV3" s="213"/>
      <c r="GW3" s="213"/>
      <c r="GX3" s="213"/>
      <c r="GY3" s="213"/>
      <c r="GZ3" s="213"/>
      <c r="HA3" s="213"/>
      <c r="HB3" s="213"/>
      <c r="HC3" s="213"/>
      <c r="HD3" s="213"/>
      <c r="HE3" s="213"/>
      <c r="HF3" s="213"/>
      <c r="HG3" s="213"/>
      <c r="HH3" s="213"/>
      <c r="HI3" s="213"/>
      <c r="HJ3" s="213"/>
      <c r="HK3" s="213"/>
      <c r="HL3" s="213"/>
      <c r="HM3" s="213"/>
      <c r="HN3" s="213"/>
      <c r="HO3" s="213"/>
      <c r="HP3" s="213"/>
      <c r="HQ3" s="213"/>
      <c r="HR3" s="213"/>
      <c r="HS3" s="213"/>
      <c r="HT3" s="213"/>
      <c r="HU3" s="213"/>
      <c r="HV3" s="213"/>
      <c r="HW3" s="213"/>
      <c r="HX3" s="213"/>
      <c r="HY3" s="213"/>
      <c r="HZ3" s="213"/>
      <c r="IA3" s="213"/>
      <c r="IB3" s="213"/>
      <c r="IC3" s="213"/>
      <c r="ID3" s="213"/>
      <c r="IE3" s="213"/>
      <c r="IF3" s="213"/>
      <c r="IG3" s="213"/>
      <c r="IH3" s="213"/>
      <c r="II3" s="213"/>
      <c r="IJ3" s="213"/>
      <c r="IK3" s="213"/>
      <c r="IL3" s="213"/>
      <c r="IM3" s="213"/>
      <c r="IN3" s="213"/>
      <c r="IO3" s="213"/>
      <c r="IP3" s="213"/>
      <c r="IQ3" s="213"/>
      <c r="IR3" s="213"/>
      <c r="IS3" s="213"/>
      <c r="IT3" s="213"/>
      <c r="IU3" s="213"/>
      <c r="IV3" s="213"/>
      <c r="IW3" s="213"/>
      <c r="IX3" s="213"/>
      <c r="IY3" s="213"/>
      <c r="IZ3" s="213"/>
      <c r="JA3" s="213"/>
      <c r="JB3" s="213"/>
      <c r="JC3" s="213"/>
      <c r="JD3" s="213"/>
      <c r="JE3" s="213"/>
      <c r="JF3" s="213"/>
      <c r="JG3" s="213"/>
      <c r="JH3" s="213"/>
      <c r="JI3" s="213"/>
      <c r="JJ3" s="213"/>
      <c r="JK3" s="213"/>
      <c r="JL3" s="213"/>
      <c r="JM3" s="213"/>
      <c r="JN3" s="213"/>
      <c r="JO3" s="213"/>
      <c r="JP3" s="213"/>
      <c r="JQ3" s="213"/>
      <c r="JR3" s="213"/>
      <c r="JS3" s="213"/>
    </row>
    <row r="4" spans="1:279" s="214" customFormat="1" ht="41.25" customHeight="1" x14ac:dyDescent="0.35">
      <c r="A4" s="362" t="s">
        <v>0</v>
      </c>
      <c r="B4" s="363"/>
      <c r="C4" s="364"/>
      <c r="D4" s="365" t="str">
        <f>'Mapa Final'!D4</f>
        <v>Administración de Justicia</v>
      </c>
      <c r="E4" s="366"/>
      <c r="F4" s="366"/>
      <c r="G4" s="366"/>
      <c r="H4" s="366"/>
      <c r="I4" s="366"/>
      <c r="J4" s="366"/>
      <c r="K4" s="366"/>
      <c r="L4" s="366"/>
      <c r="M4" s="366"/>
      <c r="N4" s="367"/>
      <c r="O4" s="368"/>
      <c r="P4" s="368"/>
      <c r="Q4" s="368"/>
      <c r="R4" s="233"/>
      <c r="S4" s="1"/>
      <c r="T4" s="1"/>
      <c r="U4" s="1"/>
      <c r="V4" s="213"/>
      <c r="W4" s="213"/>
      <c r="X4" s="213"/>
      <c r="Y4" s="213"/>
      <c r="Z4" s="213"/>
      <c r="AA4" s="213"/>
      <c r="AB4" s="213"/>
      <c r="AC4" s="213"/>
      <c r="AD4" s="213"/>
      <c r="AE4" s="213"/>
      <c r="AF4" s="213"/>
      <c r="AG4" s="213"/>
      <c r="AH4" s="213"/>
      <c r="AI4" s="213"/>
      <c r="AJ4" s="213"/>
      <c r="AK4" s="213"/>
      <c r="AL4" s="213"/>
      <c r="AM4" s="213"/>
      <c r="AN4" s="213"/>
      <c r="AO4" s="213"/>
      <c r="AP4" s="213"/>
      <c r="AQ4" s="213"/>
      <c r="AR4" s="213"/>
      <c r="AS4" s="213"/>
      <c r="AT4" s="213"/>
      <c r="AU4" s="213"/>
      <c r="AV4" s="213"/>
      <c r="AW4" s="213"/>
      <c r="AX4" s="213"/>
      <c r="AY4" s="213"/>
      <c r="AZ4" s="213"/>
      <c r="BA4" s="213"/>
      <c r="BB4" s="213"/>
      <c r="BC4" s="213"/>
      <c r="BD4" s="213"/>
      <c r="BE4" s="213"/>
      <c r="BF4" s="213"/>
      <c r="BG4" s="213"/>
      <c r="BH4" s="213"/>
      <c r="BI4" s="213"/>
      <c r="BJ4" s="213"/>
      <c r="BK4" s="213"/>
      <c r="BL4" s="213"/>
      <c r="BM4" s="213"/>
      <c r="BN4" s="213"/>
      <c r="BO4" s="213"/>
      <c r="BP4" s="213"/>
      <c r="BQ4" s="213"/>
      <c r="BR4" s="213"/>
      <c r="BS4" s="213"/>
      <c r="BT4" s="213"/>
      <c r="BU4" s="213"/>
      <c r="BV4" s="213"/>
      <c r="BW4" s="213"/>
      <c r="BX4" s="213"/>
      <c r="BY4" s="213"/>
      <c r="BZ4" s="213"/>
      <c r="CA4" s="213"/>
      <c r="CB4" s="213"/>
      <c r="CC4" s="213"/>
      <c r="CD4" s="213"/>
      <c r="CE4" s="213"/>
      <c r="CF4" s="213"/>
      <c r="CG4" s="213"/>
      <c r="CH4" s="213"/>
      <c r="CI4" s="213"/>
      <c r="CJ4" s="213"/>
      <c r="CK4" s="213"/>
      <c r="CL4" s="213"/>
      <c r="CM4" s="213"/>
      <c r="CN4" s="213"/>
      <c r="CO4" s="213"/>
      <c r="CP4" s="213"/>
      <c r="CQ4" s="213"/>
      <c r="CR4" s="213"/>
      <c r="CS4" s="213"/>
      <c r="CT4" s="213"/>
      <c r="CU4" s="213"/>
      <c r="CV4" s="213"/>
      <c r="CW4" s="213"/>
      <c r="CX4" s="213"/>
      <c r="CY4" s="213"/>
      <c r="CZ4" s="213"/>
      <c r="DA4" s="213"/>
      <c r="DB4" s="213"/>
      <c r="DC4" s="213"/>
      <c r="DD4" s="213"/>
      <c r="DE4" s="213"/>
      <c r="DF4" s="213"/>
      <c r="DG4" s="213"/>
      <c r="DH4" s="213"/>
      <c r="DI4" s="213"/>
      <c r="DJ4" s="213"/>
      <c r="DK4" s="213"/>
      <c r="DL4" s="213"/>
      <c r="DM4" s="213"/>
      <c r="DN4" s="213"/>
      <c r="DO4" s="213"/>
      <c r="DP4" s="213"/>
      <c r="DQ4" s="213"/>
      <c r="DR4" s="213"/>
      <c r="DS4" s="213"/>
      <c r="DT4" s="213"/>
      <c r="DU4" s="213"/>
      <c r="DV4" s="213"/>
      <c r="DW4" s="213"/>
      <c r="DX4" s="213"/>
      <c r="DY4" s="213"/>
      <c r="DZ4" s="213"/>
      <c r="EA4" s="213"/>
      <c r="EB4" s="213"/>
      <c r="EC4" s="213"/>
      <c r="ED4" s="213"/>
      <c r="EE4" s="213"/>
      <c r="EF4" s="213"/>
      <c r="EG4" s="213"/>
      <c r="EH4" s="213"/>
      <c r="EI4" s="213"/>
      <c r="EJ4" s="213"/>
      <c r="EK4" s="213"/>
      <c r="EL4" s="213"/>
      <c r="EM4" s="213"/>
      <c r="EN4" s="213"/>
      <c r="EO4" s="213"/>
      <c r="EP4" s="213"/>
      <c r="EQ4" s="213"/>
      <c r="ER4" s="213"/>
      <c r="ES4" s="213"/>
      <c r="ET4" s="213"/>
      <c r="EU4" s="213"/>
      <c r="EV4" s="213"/>
      <c r="EW4" s="213"/>
      <c r="EX4" s="213"/>
      <c r="EY4" s="213"/>
      <c r="EZ4" s="213"/>
      <c r="FA4" s="213"/>
      <c r="FB4" s="213"/>
      <c r="FC4" s="213"/>
      <c r="FD4" s="213"/>
      <c r="FE4" s="213"/>
      <c r="FF4" s="213"/>
      <c r="FG4" s="213"/>
      <c r="FH4" s="213"/>
      <c r="FI4" s="213"/>
      <c r="FJ4" s="213"/>
      <c r="FK4" s="213"/>
      <c r="FL4" s="213"/>
      <c r="FM4" s="213"/>
      <c r="FN4" s="213"/>
      <c r="FO4" s="213"/>
      <c r="FP4" s="213"/>
      <c r="FQ4" s="213"/>
      <c r="FR4" s="213"/>
      <c r="FS4" s="213"/>
      <c r="FT4" s="213"/>
      <c r="FU4" s="213"/>
      <c r="FV4" s="213"/>
      <c r="FW4" s="213"/>
      <c r="FX4" s="213"/>
      <c r="FY4" s="213"/>
      <c r="FZ4" s="213"/>
      <c r="GA4" s="213"/>
      <c r="GB4" s="213"/>
      <c r="GC4" s="213"/>
      <c r="GD4" s="213"/>
      <c r="GE4" s="213"/>
      <c r="GF4" s="213"/>
      <c r="GG4" s="213"/>
      <c r="GH4" s="213"/>
      <c r="GI4" s="213"/>
      <c r="GJ4" s="213"/>
      <c r="GK4" s="213"/>
      <c r="GL4" s="213"/>
      <c r="GM4" s="213"/>
      <c r="GN4" s="213"/>
      <c r="GO4" s="213"/>
      <c r="GP4" s="213"/>
      <c r="GQ4" s="213"/>
      <c r="GR4" s="213"/>
      <c r="GS4" s="213"/>
      <c r="GT4" s="213"/>
      <c r="GU4" s="213"/>
      <c r="GV4" s="213"/>
      <c r="GW4" s="213"/>
      <c r="GX4" s="213"/>
      <c r="GY4" s="213"/>
      <c r="GZ4" s="213"/>
      <c r="HA4" s="213"/>
      <c r="HB4" s="213"/>
      <c r="HC4" s="213"/>
      <c r="HD4" s="213"/>
      <c r="HE4" s="213"/>
      <c r="HF4" s="213"/>
      <c r="HG4" s="213"/>
      <c r="HH4" s="213"/>
      <c r="HI4" s="213"/>
      <c r="HJ4" s="213"/>
      <c r="HK4" s="213"/>
      <c r="HL4" s="213"/>
      <c r="HM4" s="213"/>
      <c r="HN4" s="213"/>
      <c r="HO4" s="213"/>
      <c r="HP4" s="213"/>
      <c r="HQ4" s="213"/>
      <c r="HR4" s="213"/>
      <c r="HS4" s="213"/>
      <c r="HT4" s="213"/>
      <c r="HU4" s="213"/>
      <c r="HV4" s="213"/>
      <c r="HW4" s="213"/>
      <c r="HX4" s="213"/>
      <c r="HY4" s="213"/>
      <c r="HZ4" s="213"/>
      <c r="IA4" s="213"/>
      <c r="IB4" s="213"/>
      <c r="IC4" s="213"/>
      <c r="ID4" s="213"/>
      <c r="IE4" s="213"/>
      <c r="IF4" s="213"/>
      <c r="IG4" s="213"/>
      <c r="IH4" s="213"/>
      <c r="II4" s="213"/>
      <c r="IJ4" s="213"/>
      <c r="IK4" s="213"/>
      <c r="IL4" s="213"/>
      <c r="IM4" s="213"/>
      <c r="IN4" s="213"/>
      <c r="IO4" s="213"/>
      <c r="IP4" s="213"/>
      <c r="IQ4" s="213"/>
      <c r="IR4" s="213"/>
      <c r="IS4" s="213"/>
      <c r="IT4" s="213"/>
      <c r="IU4" s="213"/>
      <c r="IV4" s="213"/>
      <c r="IW4" s="213"/>
      <c r="IX4" s="213"/>
      <c r="IY4" s="213"/>
      <c r="IZ4" s="213"/>
      <c r="JA4" s="213"/>
      <c r="JB4" s="213"/>
      <c r="JC4" s="213"/>
      <c r="JD4" s="213"/>
      <c r="JE4" s="213"/>
      <c r="JF4" s="213"/>
      <c r="JG4" s="213"/>
      <c r="JH4" s="213"/>
      <c r="JI4" s="213"/>
      <c r="JJ4" s="213"/>
      <c r="JK4" s="213"/>
      <c r="JL4" s="213"/>
      <c r="JM4" s="213"/>
      <c r="JN4" s="213"/>
      <c r="JO4" s="213"/>
      <c r="JP4" s="213"/>
      <c r="JQ4" s="213"/>
      <c r="JR4" s="213"/>
      <c r="JS4" s="213"/>
    </row>
    <row r="5" spans="1:279" s="214" customFormat="1" ht="52.5" customHeight="1" x14ac:dyDescent="0.35">
      <c r="A5" s="362" t="s">
        <v>1</v>
      </c>
      <c r="B5" s="363"/>
      <c r="C5" s="364"/>
      <c r="D5" s="373" t="str">
        <f>'Mapa Final'!D5</f>
        <v>Administrar justicia dirigiendo la actuación procesal, hacia la emisión de una decisión de carácter definitivo mediante la aplicación de la normatividad vigente.</v>
      </c>
      <c r="E5" s="374"/>
      <c r="F5" s="374"/>
      <c r="G5" s="374"/>
      <c r="H5" s="374"/>
      <c r="I5" s="374"/>
      <c r="J5" s="374"/>
      <c r="K5" s="374"/>
      <c r="L5" s="374"/>
      <c r="M5" s="374"/>
      <c r="N5" s="375"/>
      <c r="O5" s="1"/>
      <c r="P5" s="1"/>
      <c r="Q5" s="1"/>
      <c r="R5" s="1"/>
      <c r="S5" s="1"/>
      <c r="T5" s="1"/>
      <c r="U5" s="1"/>
      <c r="V5" s="213"/>
      <c r="W5" s="213"/>
      <c r="X5" s="213"/>
      <c r="Y5" s="213"/>
      <c r="Z5" s="213"/>
      <c r="AA5" s="213"/>
      <c r="AB5" s="213"/>
      <c r="AC5" s="213"/>
      <c r="AD5" s="213"/>
      <c r="AE5" s="213"/>
      <c r="AF5" s="213"/>
      <c r="AG5" s="213"/>
      <c r="AH5" s="213"/>
      <c r="AI5" s="213"/>
      <c r="AJ5" s="213"/>
      <c r="AK5" s="213"/>
      <c r="AL5" s="213"/>
      <c r="AM5" s="213"/>
      <c r="AN5" s="213"/>
      <c r="AO5" s="213"/>
      <c r="AP5" s="213"/>
      <c r="AQ5" s="213"/>
      <c r="AR5" s="213"/>
      <c r="AS5" s="213"/>
      <c r="AT5" s="213"/>
      <c r="AU5" s="213"/>
      <c r="AV5" s="213"/>
      <c r="AW5" s="213"/>
      <c r="AX5" s="213"/>
      <c r="AY5" s="213"/>
      <c r="AZ5" s="213"/>
      <c r="BA5" s="213"/>
      <c r="BB5" s="213"/>
      <c r="BC5" s="213"/>
      <c r="BD5" s="213"/>
      <c r="BE5" s="213"/>
      <c r="BF5" s="213"/>
      <c r="BG5" s="213"/>
      <c r="BH5" s="213"/>
      <c r="BI5" s="213"/>
      <c r="BJ5" s="213"/>
      <c r="BK5" s="213"/>
      <c r="BL5" s="213"/>
      <c r="BM5" s="213"/>
      <c r="BN5" s="213"/>
      <c r="BO5" s="213"/>
      <c r="BP5" s="213"/>
      <c r="BQ5" s="213"/>
      <c r="BR5" s="213"/>
      <c r="BS5" s="213"/>
      <c r="BT5" s="213"/>
      <c r="BU5" s="213"/>
      <c r="BV5" s="213"/>
      <c r="BW5" s="213"/>
      <c r="BX5" s="213"/>
      <c r="BY5" s="213"/>
      <c r="BZ5" s="213"/>
      <c r="CA5" s="213"/>
      <c r="CB5" s="213"/>
      <c r="CC5" s="213"/>
      <c r="CD5" s="213"/>
      <c r="CE5" s="213"/>
      <c r="CF5" s="213"/>
      <c r="CG5" s="213"/>
      <c r="CH5" s="213"/>
      <c r="CI5" s="213"/>
      <c r="CJ5" s="213"/>
      <c r="CK5" s="213"/>
      <c r="CL5" s="213"/>
      <c r="CM5" s="213"/>
      <c r="CN5" s="213"/>
      <c r="CO5" s="213"/>
      <c r="CP5" s="213"/>
      <c r="CQ5" s="213"/>
      <c r="CR5" s="213"/>
      <c r="CS5" s="213"/>
      <c r="CT5" s="213"/>
      <c r="CU5" s="213"/>
      <c r="CV5" s="213"/>
      <c r="CW5" s="213"/>
      <c r="CX5" s="213"/>
      <c r="CY5" s="213"/>
      <c r="CZ5" s="213"/>
      <c r="DA5" s="213"/>
      <c r="DB5" s="213"/>
      <c r="DC5" s="213"/>
      <c r="DD5" s="213"/>
      <c r="DE5" s="213"/>
      <c r="DF5" s="213"/>
      <c r="DG5" s="213"/>
      <c r="DH5" s="213"/>
      <c r="DI5" s="213"/>
      <c r="DJ5" s="213"/>
      <c r="DK5" s="213"/>
      <c r="DL5" s="213"/>
      <c r="DM5" s="213"/>
      <c r="DN5" s="213"/>
      <c r="DO5" s="213"/>
      <c r="DP5" s="213"/>
      <c r="DQ5" s="213"/>
      <c r="DR5" s="213"/>
      <c r="DS5" s="213"/>
      <c r="DT5" s="213"/>
      <c r="DU5" s="213"/>
      <c r="DV5" s="213"/>
      <c r="DW5" s="213"/>
      <c r="DX5" s="213"/>
      <c r="DY5" s="213"/>
      <c r="DZ5" s="213"/>
      <c r="EA5" s="213"/>
      <c r="EB5" s="213"/>
      <c r="EC5" s="213"/>
      <c r="ED5" s="213"/>
      <c r="EE5" s="213"/>
      <c r="EF5" s="213"/>
      <c r="EG5" s="213"/>
      <c r="EH5" s="213"/>
      <c r="EI5" s="213"/>
      <c r="EJ5" s="213"/>
      <c r="EK5" s="213"/>
      <c r="EL5" s="213"/>
      <c r="EM5" s="213"/>
      <c r="EN5" s="213"/>
      <c r="EO5" s="213"/>
      <c r="EP5" s="213"/>
      <c r="EQ5" s="213"/>
      <c r="ER5" s="213"/>
      <c r="ES5" s="213"/>
      <c r="ET5" s="213"/>
      <c r="EU5" s="213"/>
      <c r="EV5" s="213"/>
      <c r="EW5" s="213"/>
      <c r="EX5" s="213"/>
      <c r="EY5" s="213"/>
      <c r="EZ5" s="213"/>
      <c r="FA5" s="213"/>
      <c r="FB5" s="213"/>
      <c r="FC5" s="213"/>
      <c r="FD5" s="213"/>
      <c r="FE5" s="213"/>
      <c r="FF5" s="213"/>
      <c r="FG5" s="213"/>
      <c r="FH5" s="213"/>
      <c r="FI5" s="213"/>
      <c r="FJ5" s="213"/>
      <c r="FK5" s="213"/>
      <c r="FL5" s="213"/>
      <c r="FM5" s="213"/>
      <c r="FN5" s="213"/>
      <c r="FO5" s="213"/>
      <c r="FP5" s="213"/>
      <c r="FQ5" s="213"/>
      <c r="FR5" s="213"/>
      <c r="FS5" s="213"/>
      <c r="FT5" s="213"/>
      <c r="FU5" s="213"/>
      <c r="FV5" s="213"/>
      <c r="FW5" s="213"/>
      <c r="FX5" s="213"/>
      <c r="FY5" s="213"/>
      <c r="FZ5" s="213"/>
      <c r="GA5" s="213"/>
      <c r="GB5" s="213"/>
      <c r="GC5" s="213"/>
      <c r="GD5" s="213"/>
      <c r="GE5" s="213"/>
      <c r="GF5" s="213"/>
      <c r="GG5" s="213"/>
      <c r="GH5" s="213"/>
      <c r="GI5" s="213"/>
      <c r="GJ5" s="213"/>
      <c r="GK5" s="213"/>
      <c r="GL5" s="213"/>
      <c r="GM5" s="213"/>
      <c r="GN5" s="213"/>
      <c r="GO5" s="213"/>
      <c r="GP5" s="213"/>
      <c r="GQ5" s="213"/>
      <c r="GR5" s="213"/>
      <c r="GS5" s="213"/>
      <c r="GT5" s="213"/>
      <c r="GU5" s="213"/>
      <c r="GV5" s="213"/>
      <c r="GW5" s="213"/>
      <c r="GX5" s="213"/>
      <c r="GY5" s="213"/>
      <c r="GZ5" s="213"/>
      <c r="HA5" s="213"/>
      <c r="HB5" s="213"/>
      <c r="HC5" s="213"/>
      <c r="HD5" s="213"/>
      <c r="HE5" s="213"/>
      <c r="HF5" s="213"/>
      <c r="HG5" s="213"/>
      <c r="HH5" s="213"/>
      <c r="HI5" s="213"/>
      <c r="HJ5" s="213"/>
      <c r="HK5" s="213"/>
      <c r="HL5" s="213"/>
      <c r="HM5" s="213"/>
      <c r="HN5" s="213"/>
      <c r="HO5" s="213"/>
      <c r="HP5" s="213"/>
      <c r="HQ5" s="213"/>
      <c r="HR5" s="213"/>
      <c r="HS5" s="213"/>
      <c r="HT5" s="213"/>
      <c r="HU5" s="213"/>
      <c r="HV5" s="213"/>
      <c r="HW5" s="213"/>
      <c r="HX5" s="213"/>
      <c r="HY5" s="213"/>
      <c r="HZ5" s="213"/>
      <c r="IA5" s="213"/>
      <c r="IB5" s="213"/>
      <c r="IC5" s="213"/>
      <c r="ID5" s="213"/>
      <c r="IE5" s="213"/>
      <c r="IF5" s="213"/>
      <c r="IG5" s="213"/>
      <c r="IH5" s="213"/>
      <c r="II5" s="213"/>
      <c r="IJ5" s="213"/>
      <c r="IK5" s="213"/>
      <c r="IL5" s="213"/>
      <c r="IM5" s="213"/>
      <c r="IN5" s="213"/>
      <c r="IO5" s="213"/>
      <c r="IP5" s="213"/>
      <c r="IQ5" s="213"/>
      <c r="IR5" s="213"/>
      <c r="IS5" s="213"/>
      <c r="IT5" s="213"/>
      <c r="IU5" s="213"/>
      <c r="IV5" s="213"/>
      <c r="IW5" s="213"/>
      <c r="IX5" s="213"/>
      <c r="IY5" s="213"/>
      <c r="IZ5" s="213"/>
      <c r="JA5" s="213"/>
      <c r="JB5" s="213"/>
      <c r="JC5" s="213"/>
      <c r="JD5" s="213"/>
      <c r="JE5" s="213"/>
      <c r="JF5" s="213"/>
      <c r="JG5" s="213"/>
      <c r="JH5" s="213"/>
      <c r="JI5" s="213"/>
      <c r="JJ5" s="213"/>
      <c r="JK5" s="213"/>
      <c r="JL5" s="213"/>
      <c r="JM5" s="213"/>
      <c r="JN5" s="213"/>
      <c r="JO5" s="213"/>
      <c r="JP5" s="213"/>
      <c r="JQ5" s="213"/>
      <c r="JR5" s="213"/>
      <c r="JS5" s="213"/>
    </row>
    <row r="6" spans="1:279" s="214" customFormat="1" ht="32.25" customHeight="1" thickBot="1" x14ac:dyDescent="0.4">
      <c r="A6" s="362" t="s">
        <v>2</v>
      </c>
      <c r="B6" s="363"/>
      <c r="C6" s="364"/>
      <c r="D6" s="373" t="str">
        <f>'Mapa Final'!D6</f>
        <v xml:space="preserve">Despachos Judiciales </v>
      </c>
      <c r="E6" s="374"/>
      <c r="F6" s="374"/>
      <c r="G6" s="374"/>
      <c r="H6" s="374"/>
      <c r="I6" s="374"/>
      <c r="J6" s="374"/>
      <c r="K6" s="374"/>
      <c r="L6" s="374"/>
      <c r="M6" s="374"/>
      <c r="N6" s="375"/>
      <c r="O6" s="1"/>
      <c r="P6" s="1"/>
      <c r="Q6" s="1"/>
      <c r="R6" s="1"/>
      <c r="S6" s="1"/>
      <c r="T6" s="1"/>
      <c r="U6" s="1"/>
      <c r="V6" s="213"/>
      <c r="W6" s="213"/>
      <c r="X6" s="213"/>
      <c r="Y6" s="213"/>
      <c r="Z6" s="213"/>
      <c r="AA6" s="213"/>
      <c r="AB6" s="213"/>
      <c r="AC6" s="213"/>
      <c r="AD6" s="213"/>
      <c r="AE6" s="213"/>
      <c r="AF6" s="213"/>
      <c r="AG6" s="213"/>
      <c r="AH6" s="213"/>
      <c r="AI6" s="213"/>
      <c r="AJ6" s="213"/>
      <c r="AK6" s="213"/>
      <c r="AL6" s="213"/>
      <c r="AM6" s="213"/>
      <c r="AN6" s="213"/>
      <c r="AO6" s="213"/>
      <c r="AP6" s="213"/>
      <c r="AQ6" s="213"/>
      <c r="AR6" s="213"/>
      <c r="AS6" s="213"/>
      <c r="AT6" s="213"/>
      <c r="AU6" s="213"/>
      <c r="AV6" s="213"/>
      <c r="AW6" s="213"/>
      <c r="AX6" s="213"/>
      <c r="AY6" s="213"/>
      <c r="AZ6" s="213"/>
      <c r="BA6" s="213"/>
      <c r="BB6" s="213"/>
      <c r="BC6" s="213"/>
      <c r="BD6" s="213"/>
      <c r="BE6" s="213"/>
      <c r="BF6" s="213"/>
      <c r="BG6" s="213"/>
      <c r="BH6" s="213"/>
      <c r="BI6" s="213"/>
      <c r="BJ6" s="213"/>
      <c r="BK6" s="213"/>
      <c r="BL6" s="213"/>
      <c r="BM6" s="213"/>
      <c r="BN6" s="213"/>
      <c r="BO6" s="213"/>
      <c r="BP6" s="213"/>
      <c r="BQ6" s="213"/>
      <c r="BR6" s="213"/>
      <c r="BS6" s="213"/>
      <c r="BT6" s="213"/>
      <c r="BU6" s="213"/>
      <c r="BV6" s="213"/>
      <c r="BW6" s="213"/>
      <c r="BX6" s="213"/>
      <c r="BY6" s="213"/>
      <c r="BZ6" s="213"/>
      <c r="CA6" s="213"/>
      <c r="CB6" s="213"/>
      <c r="CC6" s="213"/>
      <c r="CD6" s="213"/>
      <c r="CE6" s="213"/>
      <c r="CF6" s="213"/>
      <c r="CG6" s="213"/>
      <c r="CH6" s="213"/>
      <c r="CI6" s="213"/>
      <c r="CJ6" s="213"/>
      <c r="CK6" s="213"/>
      <c r="CL6" s="213"/>
      <c r="CM6" s="213"/>
      <c r="CN6" s="213"/>
      <c r="CO6" s="213"/>
      <c r="CP6" s="213"/>
      <c r="CQ6" s="213"/>
      <c r="CR6" s="213"/>
      <c r="CS6" s="213"/>
      <c r="CT6" s="213"/>
      <c r="CU6" s="213"/>
      <c r="CV6" s="213"/>
      <c r="CW6" s="213"/>
      <c r="CX6" s="213"/>
      <c r="CY6" s="213"/>
      <c r="CZ6" s="213"/>
      <c r="DA6" s="213"/>
      <c r="DB6" s="213"/>
      <c r="DC6" s="213"/>
      <c r="DD6" s="213"/>
      <c r="DE6" s="213"/>
      <c r="DF6" s="213"/>
      <c r="DG6" s="213"/>
      <c r="DH6" s="213"/>
      <c r="DI6" s="213"/>
      <c r="DJ6" s="213"/>
      <c r="DK6" s="213"/>
      <c r="DL6" s="213"/>
      <c r="DM6" s="213"/>
      <c r="DN6" s="213"/>
      <c r="DO6" s="213"/>
      <c r="DP6" s="213"/>
      <c r="DQ6" s="213"/>
      <c r="DR6" s="213"/>
      <c r="DS6" s="213"/>
      <c r="DT6" s="213"/>
      <c r="DU6" s="213"/>
      <c r="DV6" s="213"/>
      <c r="DW6" s="213"/>
      <c r="DX6" s="213"/>
      <c r="DY6" s="213"/>
      <c r="DZ6" s="213"/>
      <c r="EA6" s="213"/>
      <c r="EB6" s="213"/>
      <c r="EC6" s="213"/>
      <c r="ED6" s="213"/>
      <c r="EE6" s="213"/>
      <c r="EF6" s="213"/>
      <c r="EG6" s="213"/>
      <c r="EH6" s="213"/>
      <c r="EI6" s="213"/>
      <c r="EJ6" s="213"/>
      <c r="EK6" s="213"/>
      <c r="EL6" s="213"/>
      <c r="EM6" s="213"/>
      <c r="EN6" s="213"/>
      <c r="EO6" s="213"/>
      <c r="EP6" s="213"/>
      <c r="EQ6" s="213"/>
      <c r="ER6" s="213"/>
      <c r="ES6" s="213"/>
      <c r="ET6" s="213"/>
      <c r="EU6" s="213"/>
      <c r="EV6" s="213"/>
      <c r="EW6" s="213"/>
      <c r="EX6" s="213"/>
      <c r="EY6" s="213"/>
      <c r="EZ6" s="213"/>
      <c r="FA6" s="213"/>
      <c r="FB6" s="213"/>
      <c r="FC6" s="213"/>
      <c r="FD6" s="213"/>
      <c r="FE6" s="213"/>
      <c r="FF6" s="213"/>
      <c r="FG6" s="213"/>
      <c r="FH6" s="213"/>
      <c r="FI6" s="213"/>
      <c r="FJ6" s="213"/>
      <c r="FK6" s="213"/>
      <c r="FL6" s="213"/>
      <c r="FM6" s="213"/>
      <c r="FN6" s="213"/>
      <c r="FO6" s="213"/>
      <c r="FP6" s="213"/>
      <c r="FQ6" s="213"/>
      <c r="FR6" s="213"/>
      <c r="FS6" s="213"/>
      <c r="FT6" s="213"/>
      <c r="FU6" s="213"/>
      <c r="FV6" s="213"/>
      <c r="FW6" s="213"/>
      <c r="FX6" s="213"/>
      <c r="FY6" s="213"/>
      <c r="FZ6" s="213"/>
      <c r="GA6" s="213"/>
      <c r="GB6" s="213"/>
      <c r="GC6" s="213"/>
      <c r="GD6" s="213"/>
      <c r="GE6" s="213"/>
      <c r="GF6" s="213"/>
      <c r="GG6" s="213"/>
      <c r="GH6" s="213"/>
      <c r="GI6" s="213"/>
      <c r="GJ6" s="213"/>
      <c r="GK6" s="213"/>
      <c r="GL6" s="213"/>
      <c r="GM6" s="213"/>
      <c r="GN6" s="213"/>
      <c r="GO6" s="213"/>
      <c r="GP6" s="213"/>
      <c r="GQ6" s="213"/>
      <c r="GR6" s="213"/>
      <c r="GS6" s="213"/>
      <c r="GT6" s="213"/>
      <c r="GU6" s="213"/>
      <c r="GV6" s="213"/>
      <c r="GW6" s="213"/>
      <c r="GX6" s="213"/>
      <c r="GY6" s="213"/>
      <c r="GZ6" s="213"/>
      <c r="HA6" s="213"/>
      <c r="HB6" s="213"/>
      <c r="HC6" s="213"/>
      <c r="HD6" s="213"/>
      <c r="HE6" s="213"/>
      <c r="HF6" s="213"/>
      <c r="HG6" s="213"/>
      <c r="HH6" s="213"/>
      <c r="HI6" s="213"/>
      <c r="HJ6" s="213"/>
      <c r="HK6" s="213"/>
      <c r="HL6" s="213"/>
      <c r="HM6" s="213"/>
      <c r="HN6" s="213"/>
      <c r="HO6" s="213"/>
      <c r="HP6" s="213"/>
      <c r="HQ6" s="213"/>
      <c r="HR6" s="213"/>
      <c r="HS6" s="213"/>
      <c r="HT6" s="213"/>
      <c r="HU6" s="213"/>
      <c r="HV6" s="213"/>
      <c r="HW6" s="213"/>
      <c r="HX6" s="213"/>
      <c r="HY6" s="213"/>
      <c r="HZ6" s="213"/>
      <c r="IA6" s="213"/>
      <c r="IB6" s="213"/>
      <c r="IC6" s="213"/>
      <c r="ID6" s="213"/>
      <c r="IE6" s="213"/>
      <c r="IF6" s="213"/>
      <c r="IG6" s="213"/>
      <c r="IH6" s="213"/>
      <c r="II6" s="213"/>
      <c r="IJ6" s="213"/>
      <c r="IK6" s="213"/>
      <c r="IL6" s="213"/>
      <c r="IM6" s="213"/>
      <c r="IN6" s="213"/>
      <c r="IO6" s="213"/>
      <c r="IP6" s="213"/>
      <c r="IQ6" s="213"/>
      <c r="IR6" s="213"/>
      <c r="IS6" s="213"/>
      <c r="IT6" s="213"/>
      <c r="IU6" s="213"/>
      <c r="IV6" s="213"/>
      <c r="IW6" s="213"/>
      <c r="IX6" s="213"/>
      <c r="IY6" s="213"/>
      <c r="IZ6" s="213"/>
      <c r="JA6" s="213"/>
      <c r="JB6" s="213"/>
      <c r="JC6" s="213"/>
      <c r="JD6" s="213"/>
      <c r="JE6" s="213"/>
      <c r="JF6" s="213"/>
      <c r="JG6" s="213"/>
      <c r="JH6" s="213"/>
      <c r="JI6" s="213"/>
      <c r="JJ6" s="213"/>
      <c r="JK6" s="213"/>
      <c r="JL6" s="213"/>
      <c r="JM6" s="213"/>
      <c r="JN6" s="213"/>
      <c r="JO6" s="213"/>
      <c r="JP6" s="213"/>
      <c r="JQ6" s="213"/>
      <c r="JR6" s="213"/>
      <c r="JS6" s="213"/>
    </row>
    <row r="7" spans="1:279" s="217" customFormat="1" ht="38.25" customHeight="1" thickTop="1" thickBot="1" x14ac:dyDescent="0.5">
      <c r="A7" s="450" t="s">
        <v>439</v>
      </c>
      <c r="B7" s="451"/>
      <c r="C7" s="451"/>
      <c r="D7" s="451"/>
      <c r="E7" s="451"/>
      <c r="F7" s="452"/>
      <c r="G7" s="215"/>
      <c r="H7" s="453" t="s">
        <v>440</v>
      </c>
      <c r="I7" s="453"/>
      <c r="J7" s="453"/>
      <c r="K7" s="453" t="s">
        <v>441</v>
      </c>
      <c r="L7" s="453"/>
      <c r="M7" s="453"/>
      <c r="N7" s="454" t="s">
        <v>303</v>
      </c>
      <c r="O7" s="459" t="s">
        <v>442</v>
      </c>
      <c r="P7" s="461" t="s">
        <v>443</v>
      </c>
      <c r="Q7" s="464"/>
      <c r="R7" s="462"/>
      <c r="S7" s="461" t="s">
        <v>444</v>
      </c>
      <c r="T7" s="462"/>
      <c r="U7" s="463" t="s">
        <v>459</v>
      </c>
      <c r="V7" s="216"/>
      <c r="W7" s="216"/>
      <c r="X7" s="216"/>
      <c r="Y7" s="216"/>
      <c r="Z7" s="216"/>
      <c r="AA7" s="216"/>
      <c r="AB7" s="216"/>
      <c r="AC7" s="216"/>
      <c r="AD7" s="216"/>
      <c r="AE7" s="216"/>
      <c r="AF7" s="216"/>
      <c r="AG7" s="216"/>
      <c r="AH7" s="216"/>
      <c r="AI7" s="216"/>
      <c r="AJ7" s="216"/>
      <c r="AK7" s="216"/>
      <c r="AL7" s="216"/>
      <c r="AM7" s="216"/>
      <c r="AN7" s="216"/>
      <c r="AO7" s="216"/>
      <c r="AP7" s="216"/>
      <c r="AQ7" s="216"/>
      <c r="AR7" s="216"/>
      <c r="AS7" s="216"/>
      <c r="AT7" s="216"/>
      <c r="AU7" s="216"/>
      <c r="AV7" s="216"/>
      <c r="AW7" s="216"/>
      <c r="AX7" s="216"/>
      <c r="AY7" s="216"/>
      <c r="AZ7" s="216"/>
      <c r="BA7" s="216"/>
      <c r="BB7" s="216"/>
      <c r="BC7" s="216"/>
      <c r="BD7" s="216"/>
      <c r="BE7" s="216"/>
      <c r="BF7" s="216"/>
      <c r="BG7" s="216"/>
      <c r="BH7" s="216"/>
      <c r="BI7" s="216"/>
      <c r="BJ7" s="216"/>
      <c r="BK7" s="216"/>
      <c r="BL7" s="216"/>
      <c r="BM7" s="216"/>
      <c r="BN7" s="216"/>
      <c r="BO7" s="216"/>
      <c r="BP7" s="216"/>
      <c r="BQ7" s="216"/>
      <c r="BR7" s="216"/>
      <c r="BS7" s="216"/>
      <c r="BT7" s="216"/>
      <c r="BU7" s="216"/>
      <c r="BV7" s="216"/>
      <c r="BW7" s="216"/>
      <c r="BX7" s="216"/>
      <c r="BY7" s="216"/>
      <c r="BZ7" s="216"/>
      <c r="CA7" s="216"/>
      <c r="CB7" s="216"/>
      <c r="CC7" s="216"/>
      <c r="CD7" s="216"/>
      <c r="CE7" s="216"/>
      <c r="CF7" s="216"/>
      <c r="CG7" s="216"/>
      <c r="CH7" s="216"/>
      <c r="CI7" s="216"/>
      <c r="CJ7" s="216"/>
      <c r="CK7" s="216"/>
      <c r="CL7" s="216"/>
      <c r="CM7" s="216"/>
      <c r="CN7" s="216"/>
      <c r="CO7" s="216"/>
      <c r="CP7" s="216"/>
      <c r="CQ7" s="216"/>
      <c r="CR7" s="216"/>
      <c r="CS7" s="216"/>
      <c r="CT7" s="216"/>
      <c r="CU7" s="216"/>
      <c r="CV7" s="216"/>
      <c r="CW7" s="216"/>
      <c r="CX7" s="216"/>
      <c r="CY7" s="216"/>
      <c r="CZ7" s="216"/>
      <c r="DA7" s="216"/>
      <c r="DB7" s="216"/>
      <c r="DC7" s="216"/>
      <c r="DD7" s="216"/>
      <c r="DE7" s="216"/>
      <c r="DF7" s="216"/>
      <c r="DG7" s="216"/>
      <c r="DH7" s="216"/>
      <c r="DI7" s="216"/>
      <c r="DJ7" s="216"/>
      <c r="DK7" s="216"/>
      <c r="DL7" s="216"/>
      <c r="DM7" s="216"/>
      <c r="DN7" s="216"/>
      <c r="DO7" s="216"/>
      <c r="DP7" s="216"/>
      <c r="DQ7" s="216"/>
      <c r="DR7" s="216"/>
      <c r="DS7" s="216"/>
      <c r="DT7" s="216"/>
      <c r="DU7" s="216"/>
      <c r="DV7" s="216"/>
      <c r="DW7" s="216"/>
      <c r="DX7" s="216"/>
      <c r="DY7" s="216"/>
      <c r="DZ7" s="216"/>
      <c r="EA7" s="216"/>
      <c r="EB7" s="216"/>
      <c r="EC7" s="216"/>
      <c r="ED7" s="216"/>
      <c r="EE7" s="216"/>
      <c r="EF7" s="216"/>
      <c r="EG7" s="216"/>
      <c r="EH7" s="216"/>
      <c r="EI7" s="216"/>
      <c r="EJ7" s="216"/>
      <c r="EK7" s="216"/>
      <c r="EL7" s="216"/>
      <c r="EM7" s="216"/>
      <c r="EN7" s="216"/>
      <c r="EO7" s="216"/>
      <c r="EP7" s="216"/>
      <c r="EQ7" s="216"/>
      <c r="ER7" s="216"/>
      <c r="ES7" s="216"/>
      <c r="ET7" s="216"/>
      <c r="EU7" s="216"/>
      <c r="EV7" s="216"/>
      <c r="EW7" s="216"/>
      <c r="EX7" s="216"/>
      <c r="EY7" s="216"/>
      <c r="EZ7" s="216"/>
      <c r="FA7" s="216"/>
      <c r="FB7" s="216"/>
      <c r="FC7" s="216"/>
      <c r="FD7" s="216"/>
      <c r="FE7" s="216"/>
      <c r="FF7" s="216"/>
      <c r="FG7" s="216"/>
      <c r="FH7" s="216"/>
      <c r="FI7" s="216"/>
      <c r="FJ7" s="216"/>
      <c r="FK7" s="216"/>
      <c r="FL7" s="216"/>
      <c r="FM7" s="216"/>
      <c r="FN7" s="216"/>
      <c r="FO7" s="216"/>
      <c r="FP7" s="216"/>
      <c r="FQ7" s="216"/>
      <c r="FR7" s="216"/>
      <c r="FS7" s="216"/>
      <c r="FT7" s="216"/>
      <c r="FU7" s="216"/>
    </row>
    <row r="8" spans="1:279" s="225" customFormat="1" ht="81" customHeight="1" thickTop="1" thickBot="1" x14ac:dyDescent="0.5">
      <c r="A8" s="218" t="s">
        <v>210</v>
      </c>
      <c r="B8" s="218" t="s">
        <v>460</v>
      </c>
      <c r="C8" s="219" t="s">
        <v>8</v>
      </c>
      <c r="D8" s="220" t="s">
        <v>446</v>
      </c>
      <c r="E8" s="234" t="s">
        <v>10</v>
      </c>
      <c r="F8" s="234" t="s">
        <v>11</v>
      </c>
      <c r="G8" s="234" t="s">
        <v>12</v>
      </c>
      <c r="H8" s="222" t="s">
        <v>447</v>
      </c>
      <c r="I8" s="222" t="s">
        <v>38</v>
      </c>
      <c r="J8" s="222" t="s">
        <v>448</v>
      </c>
      <c r="K8" s="222" t="s">
        <v>447</v>
      </c>
      <c r="L8" s="222" t="s">
        <v>449</v>
      </c>
      <c r="M8" s="222" t="s">
        <v>448</v>
      </c>
      <c r="N8" s="454"/>
      <c r="O8" s="460"/>
      <c r="P8" s="223" t="s">
        <v>450</v>
      </c>
      <c r="Q8" s="223" t="s">
        <v>451</v>
      </c>
      <c r="R8" s="223" t="s">
        <v>499</v>
      </c>
      <c r="S8" s="223" t="s">
        <v>452</v>
      </c>
      <c r="T8" s="223" t="s">
        <v>453</v>
      </c>
      <c r="U8" s="463"/>
      <c r="V8" s="224"/>
      <c r="W8" s="224"/>
      <c r="X8" s="224"/>
      <c r="Y8" s="224"/>
      <c r="Z8" s="224"/>
      <c r="AA8" s="224"/>
      <c r="AB8" s="224"/>
      <c r="AC8" s="224"/>
      <c r="AD8" s="224"/>
      <c r="AE8" s="224"/>
      <c r="AF8" s="224"/>
      <c r="AG8" s="224"/>
      <c r="AH8" s="224"/>
      <c r="AI8" s="224"/>
      <c r="AJ8" s="224"/>
      <c r="AK8" s="224"/>
      <c r="AL8" s="224"/>
      <c r="AM8" s="224"/>
      <c r="AN8" s="224"/>
      <c r="AO8" s="224"/>
      <c r="AP8" s="224"/>
      <c r="AQ8" s="224"/>
      <c r="AR8" s="224"/>
      <c r="AS8" s="224"/>
      <c r="AT8" s="224"/>
      <c r="AU8" s="224"/>
      <c r="AV8" s="224"/>
      <c r="AW8" s="224"/>
      <c r="AX8" s="224"/>
      <c r="AY8" s="224"/>
      <c r="AZ8" s="224"/>
      <c r="BA8" s="224"/>
      <c r="BB8" s="224"/>
      <c r="BC8" s="224"/>
      <c r="BD8" s="224"/>
      <c r="BE8" s="224"/>
      <c r="BF8" s="224"/>
      <c r="BG8" s="224"/>
      <c r="BH8" s="224"/>
      <c r="BI8" s="224"/>
      <c r="BJ8" s="224"/>
      <c r="BK8" s="224"/>
      <c r="BL8" s="224"/>
      <c r="BM8" s="224"/>
      <c r="BN8" s="224"/>
      <c r="BO8" s="224"/>
      <c r="BP8" s="224"/>
      <c r="BQ8" s="224"/>
      <c r="BR8" s="224"/>
      <c r="BS8" s="224"/>
      <c r="BT8" s="224"/>
      <c r="BU8" s="224"/>
      <c r="BV8" s="224"/>
      <c r="BW8" s="224"/>
      <c r="BX8" s="224"/>
      <c r="BY8" s="224"/>
      <c r="BZ8" s="224"/>
      <c r="CA8" s="224"/>
      <c r="CB8" s="224"/>
      <c r="CC8" s="224"/>
      <c r="CD8" s="224"/>
      <c r="CE8" s="224"/>
      <c r="CF8" s="224"/>
      <c r="CG8" s="224"/>
      <c r="CH8" s="224"/>
      <c r="CI8" s="224"/>
      <c r="CJ8" s="224"/>
      <c r="CK8" s="224"/>
      <c r="CL8" s="224"/>
      <c r="CM8" s="224"/>
      <c r="CN8" s="224"/>
      <c r="CO8" s="224"/>
      <c r="CP8" s="224"/>
      <c r="CQ8" s="224"/>
      <c r="CR8" s="224"/>
      <c r="CS8" s="224"/>
      <c r="CT8" s="224"/>
      <c r="CU8" s="224"/>
      <c r="CV8" s="224"/>
      <c r="CW8" s="224"/>
      <c r="CX8" s="224"/>
      <c r="CY8" s="224"/>
      <c r="CZ8" s="224"/>
      <c r="DA8" s="224"/>
      <c r="DB8" s="224"/>
      <c r="DC8" s="224"/>
      <c r="DD8" s="224"/>
      <c r="DE8" s="224"/>
      <c r="DF8" s="224"/>
      <c r="DG8" s="224"/>
      <c r="DH8" s="224"/>
      <c r="DI8" s="224"/>
      <c r="DJ8" s="224"/>
      <c r="DK8" s="224"/>
      <c r="DL8" s="224"/>
      <c r="DM8" s="224"/>
      <c r="DN8" s="224"/>
      <c r="DO8" s="224"/>
      <c r="DP8" s="224"/>
      <c r="DQ8" s="224"/>
      <c r="DR8" s="224"/>
      <c r="DS8" s="224"/>
      <c r="DT8" s="224"/>
      <c r="DU8" s="224"/>
      <c r="DV8" s="224"/>
      <c r="DW8" s="224"/>
      <c r="DX8" s="224"/>
      <c r="DY8" s="224"/>
      <c r="DZ8" s="224"/>
      <c r="EA8" s="224"/>
      <c r="EB8" s="224"/>
      <c r="EC8" s="224"/>
      <c r="ED8" s="224"/>
      <c r="EE8" s="224"/>
      <c r="EF8" s="224"/>
      <c r="EG8" s="224"/>
      <c r="EH8" s="224"/>
      <c r="EI8" s="224"/>
      <c r="EJ8" s="224"/>
      <c r="EK8" s="224"/>
      <c r="EL8" s="224"/>
      <c r="EM8" s="224"/>
      <c r="EN8" s="224"/>
      <c r="EO8" s="224"/>
      <c r="EP8" s="224"/>
      <c r="EQ8" s="224"/>
      <c r="ER8" s="224"/>
      <c r="ES8" s="224"/>
      <c r="ET8" s="224"/>
      <c r="EU8" s="224"/>
      <c r="EV8" s="224"/>
      <c r="EW8" s="224"/>
      <c r="EX8" s="224"/>
      <c r="EY8" s="224"/>
      <c r="EZ8" s="224"/>
      <c r="FA8" s="224"/>
      <c r="FB8" s="224"/>
      <c r="FC8" s="224"/>
      <c r="FD8" s="224"/>
      <c r="FE8" s="224"/>
      <c r="FF8" s="224"/>
      <c r="FG8" s="224"/>
      <c r="FH8" s="224"/>
      <c r="FI8" s="224"/>
      <c r="FJ8" s="224"/>
      <c r="FK8" s="224"/>
      <c r="FL8" s="224"/>
      <c r="FM8" s="224"/>
      <c r="FN8" s="224"/>
      <c r="FO8" s="224"/>
      <c r="FP8" s="224"/>
      <c r="FQ8" s="224"/>
      <c r="FR8" s="224"/>
      <c r="FS8" s="224"/>
      <c r="FT8" s="224"/>
      <c r="FU8" s="224"/>
    </row>
    <row r="9" spans="1:279" s="226" customFormat="1" ht="10.5" customHeight="1" thickTop="1" thickBot="1" x14ac:dyDescent="0.5">
      <c r="A9" s="465"/>
      <c r="B9" s="466"/>
      <c r="C9" s="466"/>
      <c r="D9" s="466"/>
      <c r="E9" s="466"/>
      <c r="F9" s="466"/>
      <c r="G9" s="466"/>
      <c r="H9" s="466"/>
      <c r="I9" s="466"/>
      <c r="J9" s="466"/>
      <c r="K9" s="466"/>
      <c r="L9" s="466"/>
      <c r="M9" s="466"/>
      <c r="N9" s="466"/>
      <c r="U9" s="227"/>
      <c r="V9" s="228"/>
      <c r="W9" s="228"/>
      <c r="X9" s="228"/>
      <c r="Y9" s="228"/>
      <c r="Z9" s="228"/>
      <c r="AA9" s="228"/>
      <c r="AB9" s="228"/>
      <c r="AC9" s="228"/>
      <c r="AD9" s="228"/>
      <c r="AE9" s="228"/>
      <c r="AF9" s="228"/>
      <c r="AG9" s="228"/>
      <c r="AH9" s="228"/>
      <c r="AI9" s="228"/>
      <c r="AJ9" s="228"/>
      <c r="AK9" s="228"/>
      <c r="AL9" s="228"/>
      <c r="AM9" s="228"/>
      <c r="AN9" s="228"/>
      <c r="AO9" s="228"/>
      <c r="AP9" s="228"/>
      <c r="AQ9" s="228"/>
      <c r="AR9" s="228"/>
      <c r="AS9" s="228"/>
      <c r="AT9" s="228"/>
      <c r="AU9" s="228"/>
      <c r="AV9" s="228"/>
      <c r="AW9" s="228"/>
      <c r="AX9" s="228"/>
      <c r="AY9" s="228"/>
      <c r="AZ9" s="228"/>
      <c r="BA9" s="228"/>
      <c r="BB9" s="228"/>
      <c r="BC9" s="228"/>
      <c r="BD9" s="228"/>
      <c r="BE9" s="228"/>
      <c r="BF9" s="228"/>
      <c r="BG9" s="228"/>
      <c r="BH9" s="228"/>
      <c r="BI9" s="228"/>
      <c r="BJ9" s="228"/>
      <c r="BK9" s="228"/>
      <c r="BL9" s="228"/>
      <c r="BM9" s="228"/>
      <c r="BN9" s="228"/>
      <c r="BO9" s="228"/>
      <c r="BP9" s="228"/>
      <c r="BQ9" s="228"/>
      <c r="BR9" s="228"/>
      <c r="BS9" s="228"/>
      <c r="BT9" s="228"/>
      <c r="BU9" s="228"/>
      <c r="BV9" s="228"/>
      <c r="BW9" s="228"/>
      <c r="BX9" s="228"/>
      <c r="BY9" s="228"/>
      <c r="BZ9" s="228"/>
      <c r="CA9" s="228"/>
      <c r="CB9" s="228"/>
      <c r="CC9" s="228"/>
      <c r="CD9" s="228"/>
      <c r="CE9" s="228"/>
      <c r="CF9" s="228"/>
      <c r="CG9" s="228"/>
      <c r="CH9" s="228"/>
      <c r="CI9" s="228"/>
      <c r="CJ9" s="228"/>
      <c r="CK9" s="228"/>
      <c r="CL9" s="228"/>
      <c r="CM9" s="228"/>
      <c r="CN9" s="228"/>
      <c r="CO9" s="228"/>
      <c r="CP9" s="228"/>
      <c r="CQ9" s="228"/>
      <c r="CR9" s="228"/>
      <c r="CS9" s="228"/>
      <c r="CT9" s="228"/>
      <c r="CU9" s="228"/>
      <c r="CV9" s="228"/>
      <c r="CW9" s="228"/>
      <c r="CX9" s="228"/>
      <c r="CY9" s="228"/>
      <c r="CZ9" s="228"/>
      <c r="DA9" s="228"/>
      <c r="DB9" s="228"/>
      <c r="DC9" s="228"/>
      <c r="DD9" s="228"/>
      <c r="DE9" s="228"/>
      <c r="DF9" s="228"/>
      <c r="DG9" s="228"/>
      <c r="DH9" s="228"/>
      <c r="DI9" s="228"/>
      <c r="DJ9" s="228"/>
      <c r="DK9" s="228"/>
      <c r="DL9" s="228"/>
      <c r="DM9" s="228"/>
      <c r="DN9" s="228"/>
      <c r="DO9" s="228"/>
      <c r="DP9" s="228"/>
      <c r="DQ9" s="228"/>
      <c r="DR9" s="228"/>
      <c r="DS9" s="228"/>
      <c r="DT9" s="228"/>
      <c r="DU9" s="228"/>
      <c r="DV9" s="228"/>
      <c r="DW9" s="228"/>
      <c r="DX9" s="228"/>
      <c r="DY9" s="228"/>
      <c r="DZ9" s="228"/>
      <c r="EA9" s="228"/>
      <c r="EB9" s="228"/>
      <c r="EC9" s="228"/>
      <c r="ED9" s="228"/>
      <c r="EE9" s="228"/>
      <c r="EF9" s="228"/>
      <c r="EG9" s="228"/>
      <c r="EH9" s="228"/>
      <c r="EI9" s="228"/>
      <c r="EJ9" s="228"/>
      <c r="EK9" s="228"/>
      <c r="EL9" s="228"/>
      <c r="EM9" s="228"/>
      <c r="EN9" s="228"/>
      <c r="EO9" s="228"/>
      <c r="EP9" s="228"/>
      <c r="EQ9" s="228"/>
      <c r="ER9" s="228"/>
      <c r="ES9" s="228"/>
      <c r="ET9" s="228"/>
      <c r="EU9" s="228"/>
      <c r="EV9" s="228"/>
      <c r="EW9" s="228"/>
      <c r="EX9" s="228"/>
      <c r="EY9" s="228"/>
      <c r="EZ9" s="228"/>
      <c r="FA9" s="228"/>
      <c r="FB9" s="228"/>
      <c r="FC9" s="228"/>
      <c r="FD9" s="228"/>
      <c r="FE9" s="228"/>
      <c r="FF9" s="228"/>
      <c r="FG9" s="228"/>
      <c r="FH9" s="228"/>
      <c r="FI9" s="228"/>
      <c r="FJ9" s="228"/>
      <c r="FK9" s="228"/>
      <c r="FL9" s="228"/>
      <c r="FM9" s="228"/>
      <c r="FN9" s="228"/>
      <c r="FO9" s="228"/>
      <c r="FP9" s="228"/>
      <c r="FQ9" s="228"/>
      <c r="FR9" s="228"/>
      <c r="FS9" s="228"/>
      <c r="FT9" s="228"/>
      <c r="FU9" s="228"/>
    </row>
    <row r="10" spans="1:279" s="229" customFormat="1" ht="15" customHeight="1" x14ac:dyDescent="0.4">
      <c r="A10" s="467">
        <f>'Mapa Final'!A10</f>
        <v>1</v>
      </c>
      <c r="B10" s="470" t="str">
        <f>'Mapa Final'!B10</f>
        <v>Vencimiento de Términos</v>
      </c>
      <c r="C10" s="470" t="str">
        <f>'Mapa Final'!C10</f>
        <v>Vulneración de los derechos fundamentales de los ciudadanos</v>
      </c>
      <c r="D10" s="470" t="str">
        <f>'Mapa Final'!D10</f>
        <v xml:space="preserve">1. Falta de implementación de modelos operativos de preparación de audiencias (MOPA's) y guías de realización de audiencias para reducir el tiempo de las diligencias.
2.Insuficiencia de personal para la carga laboral presentada.
3.Incremento de solicitudes vía correo electrónico, reparto de demandas y solicitudes judiciales..
4.Demora en la entrega del reparto por parte del centro de sevicios
5.Afectación del orden público, genera mayor demanda y congestión de la justicia.
</v>
      </c>
      <c r="E10" s="473" t="str">
        <f>'Mapa Final'!E10</f>
        <v xml:space="preserve"> Actuaciones procesales después del vencimiento de los términos legales  </v>
      </c>
      <c r="F10" s="473" t="str">
        <f>'Mapa Final'!F10</f>
        <v xml:space="preserve">Posibilidad de vulneración de los derechos fundamentales de los ciudadanos  debido a las  actuaciones procesales después del vencimiento de los términos legales  </v>
      </c>
      <c r="G10" s="473" t="str">
        <f>'Mapa Final'!G10</f>
        <v>Usuarios, productos y prácticas organizacionales</v>
      </c>
      <c r="H10" s="480" t="str">
        <f>'Mapa Final'!I10</f>
        <v>Muy Alta</v>
      </c>
      <c r="I10" s="483" t="str">
        <f>'Mapa Final'!L10</f>
        <v>Mayor</v>
      </c>
      <c r="J10" s="492" t="str">
        <f>'Mapa Final'!N10</f>
        <v xml:space="preserve">Alto </v>
      </c>
      <c r="K10" s="489" t="str">
        <f>'Mapa Final'!AA10</f>
        <v>Media</v>
      </c>
      <c r="L10" s="489" t="str">
        <f>'Mapa Final'!AE10</f>
        <v>Mayor</v>
      </c>
      <c r="M10" s="486" t="str">
        <f>'Mapa Final'!AG10</f>
        <v xml:space="preserve">Alto </v>
      </c>
      <c r="N10" s="489" t="str">
        <f>'Mapa Final'!AH10</f>
        <v>Evitar</v>
      </c>
      <c r="O10" s="479"/>
      <c r="P10" s="479"/>
      <c r="Q10" s="479"/>
      <c r="R10" s="479"/>
      <c r="S10" s="479" t="s">
        <v>500</v>
      </c>
      <c r="T10" s="479"/>
      <c r="U10" s="479"/>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c r="FS10" s="35"/>
      <c r="FT10" s="35"/>
      <c r="FU10" s="35"/>
    </row>
    <row r="11" spans="1:279" s="229" customFormat="1" ht="13.5" customHeight="1" x14ac:dyDescent="0.4">
      <c r="A11" s="468"/>
      <c r="B11" s="471"/>
      <c r="C11" s="471"/>
      <c r="D11" s="471"/>
      <c r="E11" s="474"/>
      <c r="F11" s="474"/>
      <c r="G11" s="474"/>
      <c r="H11" s="481"/>
      <c r="I11" s="484"/>
      <c r="J11" s="493"/>
      <c r="K11" s="490"/>
      <c r="L11" s="490"/>
      <c r="M11" s="487"/>
      <c r="N11" s="490"/>
      <c r="O11" s="477"/>
      <c r="P11" s="477"/>
      <c r="Q11" s="477"/>
      <c r="R11" s="477"/>
      <c r="S11" s="477"/>
      <c r="T11" s="477"/>
      <c r="U11" s="477"/>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c r="FS11" s="35"/>
      <c r="FT11" s="35"/>
      <c r="FU11" s="35"/>
    </row>
    <row r="12" spans="1:279" s="229" customFormat="1" ht="13.5" customHeight="1" x14ac:dyDescent="0.4">
      <c r="A12" s="468"/>
      <c r="B12" s="471"/>
      <c r="C12" s="471"/>
      <c r="D12" s="471"/>
      <c r="E12" s="474"/>
      <c r="F12" s="474"/>
      <c r="G12" s="474"/>
      <c r="H12" s="481"/>
      <c r="I12" s="484"/>
      <c r="J12" s="493"/>
      <c r="K12" s="490"/>
      <c r="L12" s="490"/>
      <c r="M12" s="487"/>
      <c r="N12" s="490"/>
      <c r="O12" s="477"/>
      <c r="P12" s="477"/>
      <c r="Q12" s="477"/>
      <c r="R12" s="477"/>
      <c r="S12" s="477"/>
      <c r="T12" s="477"/>
      <c r="U12" s="477"/>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c r="FS12" s="35"/>
      <c r="FT12" s="35"/>
      <c r="FU12" s="35"/>
    </row>
    <row r="13" spans="1:279" s="229" customFormat="1" ht="13.5" customHeight="1" x14ac:dyDescent="0.4">
      <c r="A13" s="468"/>
      <c r="B13" s="471"/>
      <c r="C13" s="471"/>
      <c r="D13" s="471"/>
      <c r="E13" s="474"/>
      <c r="F13" s="474"/>
      <c r="G13" s="474"/>
      <c r="H13" s="481"/>
      <c r="I13" s="484"/>
      <c r="J13" s="493"/>
      <c r="K13" s="490"/>
      <c r="L13" s="490"/>
      <c r="M13" s="487"/>
      <c r="N13" s="490"/>
      <c r="O13" s="477"/>
      <c r="P13" s="477"/>
      <c r="Q13" s="477"/>
      <c r="R13" s="477"/>
      <c r="S13" s="477"/>
      <c r="T13" s="477"/>
      <c r="U13" s="477"/>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c r="FS13" s="35"/>
      <c r="FT13" s="35"/>
      <c r="FU13" s="35"/>
    </row>
    <row r="14" spans="1:279" s="229" customFormat="1" ht="238.5" customHeight="1" thickBot="1" x14ac:dyDescent="0.45">
      <c r="A14" s="469"/>
      <c r="B14" s="472"/>
      <c r="C14" s="472"/>
      <c r="D14" s="472"/>
      <c r="E14" s="475"/>
      <c r="F14" s="475"/>
      <c r="G14" s="475"/>
      <c r="H14" s="482"/>
      <c r="I14" s="485"/>
      <c r="J14" s="494"/>
      <c r="K14" s="491"/>
      <c r="L14" s="491"/>
      <c r="M14" s="488"/>
      <c r="N14" s="491"/>
      <c r="O14" s="478"/>
      <c r="P14" s="478"/>
      <c r="Q14" s="478"/>
      <c r="R14" s="478"/>
      <c r="S14" s="478"/>
      <c r="T14" s="478"/>
      <c r="U14" s="478"/>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c r="DY14" s="35"/>
      <c r="DZ14" s="35"/>
      <c r="EA14" s="35"/>
      <c r="EB14" s="35"/>
      <c r="EC14" s="35"/>
      <c r="ED14" s="35"/>
      <c r="EE14" s="35"/>
      <c r="EF14" s="35"/>
      <c r="EG14" s="35"/>
      <c r="EH14" s="35"/>
      <c r="EI14" s="35"/>
      <c r="EJ14" s="35"/>
      <c r="EK14" s="35"/>
      <c r="EL14" s="35"/>
      <c r="EM14" s="35"/>
      <c r="EN14" s="35"/>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c r="FS14" s="35"/>
      <c r="FT14" s="35"/>
      <c r="FU14" s="35"/>
    </row>
    <row r="15" spans="1:279" s="229" customFormat="1" ht="15" customHeight="1" x14ac:dyDescent="0.4">
      <c r="A15" s="467">
        <f>'Mapa Final'!A15</f>
        <v>2</v>
      </c>
      <c r="B15" s="470" t="str">
        <f>'Mapa Final'!B15</f>
        <v>Suspensión o no realización de las Audiencias Programadas</v>
      </c>
      <c r="C15" s="470" t="str">
        <f>'Mapa Final'!C15</f>
        <v>Vulneración de los derechos fundamentales de los ciudadanos</v>
      </c>
      <c r="D15" s="470" t="str">
        <f>'Mapa Final'!D15</f>
        <v xml:space="preserve">1.Falta de herramientas tecnológicas que permitan el buen desarrollo de la audiencia (Sistema de Grabación, Software, Hardware, microfonos, diademas entre otros)
2.Programación de audiencias sin tener en cuenta tiempos de duración para su realización.
3.Falta de comunicación oportuna o errores en la notificación a las partes interesadas externas
4.Carencia de internet y  conectividad adecuada para los  equipos en las sedes judiciales y salas de audiencias.
5.Desactualización de la información suministrada por el usuario para la debida citación.
</v>
      </c>
      <c r="E15" s="473" t="str">
        <f>'Mapa Final'!E15</f>
        <v>Incumplimiento en la realización de las audiencias programadas</v>
      </c>
      <c r="F15" s="473" t="str">
        <f>'Mapa Final'!F15</f>
        <v>Posibilidad de vulneración de los derechos fundamentales de los ciudadanos  debido al Incumplimiento en la realización de las audiencias programadas</v>
      </c>
      <c r="G15" s="473" t="str">
        <f>'Mapa Final'!G15</f>
        <v>Usuarios, productos y prácticas organizacionales</v>
      </c>
      <c r="H15" s="480" t="str">
        <f>'Mapa Final'!I15</f>
        <v>Media</v>
      </c>
      <c r="I15" s="483" t="str">
        <f>'Mapa Final'!L15</f>
        <v>Mayor</v>
      </c>
      <c r="J15" s="492" t="str">
        <f>'Mapa Final'!N15</f>
        <v xml:space="preserve">Alto </v>
      </c>
      <c r="K15" s="489" t="str">
        <f>'Mapa Final'!AA15</f>
        <v>Baja</v>
      </c>
      <c r="L15" s="489" t="str">
        <f>'Mapa Final'!AE15</f>
        <v>Mayor</v>
      </c>
      <c r="M15" s="486" t="str">
        <f>'Mapa Final'!AG15</f>
        <v xml:space="preserve">Alto </v>
      </c>
      <c r="N15" s="489" t="str">
        <f>'Mapa Final'!AH15</f>
        <v>Evitar</v>
      </c>
      <c r="O15" s="479"/>
      <c r="P15" s="479"/>
      <c r="Q15" s="479"/>
      <c r="R15" s="479"/>
      <c r="S15" s="479"/>
      <c r="T15" s="479"/>
      <c r="U15" s="479"/>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c r="FS15" s="35"/>
      <c r="FT15" s="35"/>
      <c r="FU15" s="35"/>
    </row>
    <row r="16" spans="1:279" s="229" customFormat="1" ht="13.5" customHeight="1" x14ac:dyDescent="0.4">
      <c r="A16" s="468"/>
      <c r="B16" s="471"/>
      <c r="C16" s="471"/>
      <c r="D16" s="471"/>
      <c r="E16" s="474"/>
      <c r="F16" s="474"/>
      <c r="G16" s="474"/>
      <c r="H16" s="481"/>
      <c r="I16" s="484"/>
      <c r="J16" s="493"/>
      <c r="K16" s="490"/>
      <c r="L16" s="490"/>
      <c r="M16" s="487"/>
      <c r="N16" s="490"/>
      <c r="O16" s="477"/>
      <c r="P16" s="477"/>
      <c r="Q16" s="477"/>
      <c r="R16" s="477"/>
      <c r="S16" s="477"/>
      <c r="T16" s="477"/>
      <c r="U16" s="477"/>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35"/>
      <c r="CL16" s="35"/>
      <c r="CM16" s="35"/>
      <c r="CN16" s="35"/>
      <c r="CO16" s="35"/>
      <c r="CP16" s="35"/>
      <c r="CQ16" s="35"/>
      <c r="CR16" s="35"/>
      <c r="CS16" s="35"/>
      <c r="CT16" s="35"/>
      <c r="CU16" s="35"/>
      <c r="CV16" s="35"/>
      <c r="CW16" s="35"/>
      <c r="CX16" s="35"/>
      <c r="CY16" s="35"/>
      <c r="CZ16" s="35"/>
      <c r="DA16" s="35"/>
      <c r="DB16" s="35"/>
      <c r="DC16" s="35"/>
      <c r="DD16" s="35"/>
      <c r="DE16" s="35"/>
      <c r="DF16" s="35"/>
      <c r="DG16" s="35"/>
      <c r="DH16" s="35"/>
      <c r="DI16" s="35"/>
      <c r="DJ16" s="35"/>
      <c r="DK16" s="35"/>
      <c r="DL16" s="35"/>
      <c r="DM16" s="35"/>
      <c r="DN16" s="35"/>
      <c r="DO16" s="35"/>
      <c r="DP16" s="35"/>
      <c r="DQ16" s="35"/>
      <c r="DR16" s="35"/>
      <c r="DS16" s="35"/>
      <c r="DT16" s="35"/>
      <c r="DU16" s="35"/>
      <c r="DV16" s="35"/>
      <c r="DW16" s="35"/>
      <c r="DX16" s="35"/>
      <c r="DY16" s="35"/>
      <c r="DZ16" s="35"/>
      <c r="EA16" s="35"/>
      <c r="EB16" s="35"/>
      <c r="EC16" s="35"/>
      <c r="ED16" s="35"/>
      <c r="EE16" s="35"/>
      <c r="EF16" s="35"/>
      <c r="EG16" s="35"/>
      <c r="EH16" s="35"/>
      <c r="EI16" s="35"/>
      <c r="EJ16" s="35"/>
      <c r="EK16" s="35"/>
      <c r="EL16" s="35"/>
      <c r="EM16" s="35"/>
      <c r="EN16" s="35"/>
      <c r="EO16" s="35"/>
      <c r="EP16" s="35"/>
      <c r="EQ16" s="35"/>
      <c r="ER16" s="35"/>
      <c r="ES16" s="35"/>
      <c r="ET16" s="35"/>
      <c r="EU16" s="35"/>
      <c r="EV16" s="35"/>
      <c r="EW16" s="35"/>
      <c r="EX16" s="35"/>
      <c r="EY16" s="35"/>
      <c r="EZ16" s="35"/>
      <c r="FA16" s="35"/>
      <c r="FB16" s="35"/>
      <c r="FC16" s="35"/>
      <c r="FD16" s="35"/>
      <c r="FE16" s="35"/>
      <c r="FF16" s="35"/>
      <c r="FG16" s="35"/>
      <c r="FH16" s="35"/>
      <c r="FI16" s="35"/>
      <c r="FJ16" s="35"/>
      <c r="FK16" s="35"/>
      <c r="FL16" s="35"/>
      <c r="FM16" s="35"/>
      <c r="FN16" s="35"/>
      <c r="FO16" s="35"/>
      <c r="FP16" s="35"/>
      <c r="FQ16" s="35"/>
      <c r="FR16" s="35"/>
      <c r="FS16" s="35"/>
      <c r="FT16" s="35"/>
      <c r="FU16" s="35"/>
    </row>
    <row r="17" spans="1:177" s="229" customFormat="1" ht="13.5" customHeight="1" x14ac:dyDescent="0.4">
      <c r="A17" s="468"/>
      <c r="B17" s="471"/>
      <c r="C17" s="471"/>
      <c r="D17" s="471"/>
      <c r="E17" s="474"/>
      <c r="F17" s="474"/>
      <c r="G17" s="474"/>
      <c r="H17" s="481"/>
      <c r="I17" s="484"/>
      <c r="J17" s="493"/>
      <c r="K17" s="490"/>
      <c r="L17" s="490"/>
      <c r="M17" s="487"/>
      <c r="N17" s="490"/>
      <c r="O17" s="477"/>
      <c r="P17" s="477"/>
      <c r="Q17" s="477"/>
      <c r="R17" s="477"/>
      <c r="S17" s="477"/>
      <c r="T17" s="477"/>
      <c r="U17" s="477"/>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c r="CL17" s="35"/>
      <c r="CM17" s="35"/>
      <c r="CN17" s="35"/>
      <c r="CO17" s="35"/>
      <c r="CP17" s="35"/>
      <c r="CQ17" s="35"/>
      <c r="CR17" s="35"/>
      <c r="CS17" s="35"/>
      <c r="CT17" s="35"/>
      <c r="CU17" s="35"/>
      <c r="CV17" s="35"/>
      <c r="CW17" s="35"/>
      <c r="CX17" s="35"/>
      <c r="CY17" s="35"/>
      <c r="CZ17" s="35"/>
      <c r="DA17" s="35"/>
      <c r="DB17" s="35"/>
      <c r="DC17" s="35"/>
      <c r="DD17" s="35"/>
      <c r="DE17" s="35"/>
      <c r="DF17" s="35"/>
      <c r="DG17" s="35"/>
      <c r="DH17" s="35"/>
      <c r="DI17" s="35"/>
      <c r="DJ17" s="35"/>
      <c r="DK17" s="35"/>
      <c r="DL17" s="35"/>
      <c r="DM17" s="35"/>
      <c r="DN17" s="35"/>
      <c r="DO17" s="35"/>
      <c r="DP17" s="35"/>
      <c r="DQ17" s="35"/>
      <c r="DR17" s="35"/>
      <c r="DS17" s="35"/>
      <c r="DT17" s="35"/>
      <c r="DU17" s="35"/>
      <c r="DV17" s="35"/>
      <c r="DW17" s="35"/>
      <c r="DX17" s="35"/>
      <c r="DY17" s="35"/>
      <c r="DZ17" s="35"/>
      <c r="EA17" s="35"/>
      <c r="EB17" s="35"/>
      <c r="EC17" s="35"/>
      <c r="ED17" s="35"/>
      <c r="EE17" s="35"/>
      <c r="EF17" s="35"/>
      <c r="EG17" s="35"/>
      <c r="EH17" s="35"/>
      <c r="EI17" s="35"/>
      <c r="EJ17" s="35"/>
      <c r="EK17" s="35"/>
      <c r="EL17" s="35"/>
      <c r="EM17" s="35"/>
      <c r="EN17" s="35"/>
      <c r="EO17" s="35"/>
      <c r="EP17" s="35"/>
      <c r="EQ17" s="35"/>
      <c r="ER17" s="35"/>
      <c r="ES17" s="35"/>
      <c r="ET17" s="35"/>
      <c r="EU17" s="35"/>
      <c r="EV17" s="35"/>
      <c r="EW17" s="35"/>
      <c r="EX17" s="35"/>
      <c r="EY17" s="35"/>
      <c r="EZ17" s="35"/>
      <c r="FA17" s="35"/>
      <c r="FB17" s="35"/>
      <c r="FC17" s="35"/>
      <c r="FD17" s="35"/>
      <c r="FE17" s="35"/>
      <c r="FF17" s="35"/>
      <c r="FG17" s="35"/>
      <c r="FH17" s="35"/>
      <c r="FI17" s="35"/>
      <c r="FJ17" s="35"/>
      <c r="FK17" s="35"/>
      <c r="FL17" s="35"/>
      <c r="FM17" s="35"/>
      <c r="FN17" s="35"/>
      <c r="FO17" s="35"/>
      <c r="FP17" s="35"/>
      <c r="FQ17" s="35"/>
      <c r="FR17" s="35"/>
      <c r="FS17" s="35"/>
      <c r="FT17" s="35"/>
      <c r="FU17" s="35"/>
    </row>
    <row r="18" spans="1:177" s="229" customFormat="1" ht="13.5" customHeight="1" x14ac:dyDescent="0.4">
      <c r="A18" s="468"/>
      <c r="B18" s="471"/>
      <c r="C18" s="471"/>
      <c r="D18" s="471"/>
      <c r="E18" s="474"/>
      <c r="F18" s="474"/>
      <c r="G18" s="474"/>
      <c r="H18" s="481"/>
      <c r="I18" s="484"/>
      <c r="J18" s="493"/>
      <c r="K18" s="490"/>
      <c r="L18" s="490"/>
      <c r="M18" s="487"/>
      <c r="N18" s="490"/>
      <c r="O18" s="477"/>
      <c r="P18" s="477"/>
      <c r="Q18" s="477"/>
      <c r="R18" s="477"/>
      <c r="S18" s="477"/>
      <c r="T18" s="477"/>
      <c r="U18" s="477"/>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c r="FS18" s="35"/>
      <c r="FT18" s="35"/>
      <c r="FU18" s="35"/>
    </row>
    <row r="19" spans="1:177" s="229" customFormat="1" ht="255.75" customHeight="1" thickBot="1" x14ac:dyDescent="0.45">
      <c r="A19" s="469"/>
      <c r="B19" s="472"/>
      <c r="C19" s="472"/>
      <c r="D19" s="472"/>
      <c r="E19" s="475"/>
      <c r="F19" s="475"/>
      <c r="G19" s="475"/>
      <c r="H19" s="482"/>
      <c r="I19" s="485"/>
      <c r="J19" s="494"/>
      <c r="K19" s="491"/>
      <c r="L19" s="491"/>
      <c r="M19" s="488"/>
      <c r="N19" s="491"/>
      <c r="O19" s="478"/>
      <c r="P19" s="478"/>
      <c r="Q19" s="478"/>
      <c r="R19" s="478"/>
      <c r="S19" s="478"/>
      <c r="T19" s="478"/>
      <c r="U19" s="478"/>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H19" s="35"/>
      <c r="CI19" s="35"/>
      <c r="CJ19" s="35"/>
      <c r="CK19" s="35"/>
      <c r="CL19" s="35"/>
      <c r="CM19" s="35"/>
      <c r="CN19" s="35"/>
      <c r="CO19" s="35"/>
      <c r="CP19" s="35"/>
      <c r="CQ19" s="35"/>
      <c r="CR19" s="35"/>
      <c r="CS19" s="35"/>
      <c r="CT19" s="35"/>
      <c r="CU19" s="35"/>
      <c r="CV19" s="35"/>
      <c r="CW19" s="35"/>
      <c r="CX19" s="35"/>
      <c r="CY19" s="35"/>
      <c r="CZ19" s="35"/>
      <c r="DA19" s="35"/>
      <c r="DB19" s="35"/>
      <c r="DC19" s="35"/>
      <c r="DD19" s="35"/>
      <c r="DE19" s="35"/>
      <c r="DF19" s="35"/>
      <c r="DG19" s="35"/>
      <c r="DH19" s="35"/>
      <c r="DI19" s="35"/>
      <c r="DJ19" s="35"/>
      <c r="DK19" s="35"/>
      <c r="DL19" s="35"/>
      <c r="DM19" s="35"/>
      <c r="DN19" s="35"/>
      <c r="DO19" s="35"/>
      <c r="DP19" s="35"/>
      <c r="DQ19" s="35"/>
      <c r="DR19" s="35"/>
      <c r="DS19" s="35"/>
      <c r="DT19" s="35"/>
      <c r="DU19" s="35"/>
      <c r="DV19" s="35"/>
      <c r="DW19" s="35"/>
      <c r="DX19" s="35"/>
      <c r="DY19" s="35"/>
      <c r="DZ19" s="35"/>
      <c r="EA19" s="35"/>
      <c r="EB19" s="35"/>
      <c r="EC19" s="35"/>
      <c r="ED19" s="35"/>
      <c r="EE19" s="35"/>
      <c r="EF19" s="35"/>
      <c r="EG19" s="35"/>
      <c r="EH19" s="35"/>
      <c r="EI19" s="35"/>
      <c r="EJ19" s="35"/>
      <c r="EK19" s="35"/>
      <c r="EL19" s="35"/>
      <c r="EM19" s="35"/>
      <c r="EN19" s="35"/>
      <c r="EO19" s="35"/>
      <c r="EP19" s="35"/>
      <c r="EQ19" s="35"/>
      <c r="ER19" s="35"/>
      <c r="ES19" s="35"/>
      <c r="ET19" s="35"/>
      <c r="EU19" s="35"/>
      <c r="EV19" s="35"/>
      <c r="EW19" s="35"/>
      <c r="EX19" s="35"/>
      <c r="EY19" s="35"/>
      <c r="EZ19" s="35"/>
      <c r="FA19" s="35"/>
      <c r="FB19" s="35"/>
      <c r="FC19" s="35"/>
      <c r="FD19" s="35"/>
      <c r="FE19" s="35"/>
      <c r="FF19" s="35"/>
      <c r="FG19" s="35"/>
      <c r="FH19" s="35"/>
      <c r="FI19" s="35"/>
      <c r="FJ19" s="35"/>
      <c r="FK19" s="35"/>
      <c r="FL19" s="35"/>
      <c r="FM19" s="35"/>
      <c r="FN19" s="35"/>
      <c r="FO19" s="35"/>
      <c r="FP19" s="35"/>
      <c r="FQ19" s="35"/>
      <c r="FR19" s="35"/>
      <c r="FS19" s="35"/>
      <c r="FT19" s="35"/>
      <c r="FU19" s="35"/>
    </row>
    <row r="20" spans="1:177" ht="15" customHeight="1" x14ac:dyDescent="0.45">
      <c r="A20" s="467">
        <f>'Mapa Final'!A20</f>
        <v>3</v>
      </c>
      <c r="B20" s="470" t="str">
        <f>'Mapa Final'!B20</f>
        <v>Incumplimiento de los objetivos y metas trazadas para el cumplimiento de los términos legales.</v>
      </c>
      <c r="C20" s="470" t="str">
        <f>'Mapa Final'!C20</f>
        <v>Incumplimiento de las metas establecidas</v>
      </c>
      <c r="D20" s="470" t="str">
        <f>'Mapa Final'!D20</f>
        <v xml:space="preserve">1.Imprecisión al establecer lineamientos de planeaciòn  para el desarrollo de las tareas propias del despacho.
2.Deficiencia en las competencias necesarias del personal del despacho. 
3.Insuficiencia de equipos y soporte tecnológicos para el trabajo presencial y  virtual.
4.Complejidad de los procesos judiciales.
5.Insuficiencia de personal para la carga laboral presentada.
</v>
      </c>
      <c r="E20" s="473" t="str">
        <f>'Mapa Final'!E20</f>
        <v>Alto de volumen  de los trámites procesales</v>
      </c>
      <c r="F20" s="473" t="str">
        <f>'Mapa Final'!F20</f>
        <v>Posibilidad de Incumplimiento de las metas establecidas debido al alto de volumen  de trámites procesales</v>
      </c>
      <c r="G20" s="473" t="str">
        <f>'Mapa Final'!G20</f>
        <v>Usuarios, productos y prácticas organizacionales</v>
      </c>
      <c r="H20" s="480" t="str">
        <f>'Mapa Final'!I20</f>
        <v>Alta</v>
      </c>
      <c r="I20" s="483" t="str">
        <f>'Mapa Final'!L20</f>
        <v>Moderado</v>
      </c>
      <c r="J20" s="492" t="str">
        <f>'Mapa Final'!N20</f>
        <v xml:space="preserve">Alto </v>
      </c>
      <c r="K20" s="489" t="str">
        <f>'Mapa Final'!AA20</f>
        <v>Media</v>
      </c>
      <c r="L20" s="489" t="str">
        <f>'Mapa Final'!AE20</f>
        <v>Moderado</v>
      </c>
      <c r="M20" s="486" t="str">
        <f>'Mapa Final'!AG20</f>
        <v>Moderado</v>
      </c>
      <c r="N20" s="489" t="str">
        <f>'Mapa Final'!AH20</f>
        <v>Reducir(mitigar)</v>
      </c>
      <c r="O20" s="479"/>
      <c r="P20" s="479"/>
      <c r="Q20" s="479"/>
      <c r="R20" s="479"/>
      <c r="S20" s="479"/>
      <c r="T20" s="479"/>
      <c r="U20" s="479"/>
      <c r="V20" s="35"/>
      <c r="W20" s="35"/>
    </row>
    <row r="21" spans="1:177" x14ac:dyDescent="0.45">
      <c r="A21" s="468"/>
      <c r="B21" s="471"/>
      <c r="C21" s="471"/>
      <c r="D21" s="471"/>
      <c r="E21" s="474"/>
      <c r="F21" s="474"/>
      <c r="G21" s="474"/>
      <c r="H21" s="481"/>
      <c r="I21" s="484"/>
      <c r="J21" s="493"/>
      <c r="K21" s="490"/>
      <c r="L21" s="490"/>
      <c r="M21" s="487"/>
      <c r="N21" s="490"/>
      <c r="O21" s="477"/>
      <c r="P21" s="477"/>
      <c r="Q21" s="477"/>
      <c r="R21" s="477"/>
      <c r="S21" s="477"/>
      <c r="T21" s="477"/>
      <c r="U21" s="477"/>
      <c r="V21" s="35"/>
      <c r="W21" s="35"/>
    </row>
    <row r="22" spans="1:177" x14ac:dyDescent="0.45">
      <c r="A22" s="468"/>
      <c r="B22" s="471"/>
      <c r="C22" s="471"/>
      <c r="D22" s="471"/>
      <c r="E22" s="474"/>
      <c r="F22" s="474"/>
      <c r="G22" s="474"/>
      <c r="H22" s="481"/>
      <c r="I22" s="484"/>
      <c r="J22" s="493"/>
      <c r="K22" s="490"/>
      <c r="L22" s="490"/>
      <c r="M22" s="487"/>
      <c r="N22" s="490"/>
      <c r="O22" s="477"/>
      <c r="P22" s="477"/>
      <c r="Q22" s="477"/>
      <c r="R22" s="477"/>
      <c r="S22" s="477"/>
      <c r="T22" s="477"/>
      <c r="U22" s="477"/>
      <c r="V22" s="35"/>
      <c r="W22" s="35"/>
    </row>
    <row r="23" spans="1:177" x14ac:dyDescent="0.45">
      <c r="A23" s="468"/>
      <c r="B23" s="471"/>
      <c r="C23" s="471"/>
      <c r="D23" s="471"/>
      <c r="E23" s="474"/>
      <c r="F23" s="474"/>
      <c r="G23" s="474"/>
      <c r="H23" s="481"/>
      <c r="I23" s="484"/>
      <c r="J23" s="493"/>
      <c r="K23" s="490"/>
      <c r="L23" s="490"/>
      <c r="M23" s="487"/>
      <c r="N23" s="490"/>
      <c r="O23" s="477"/>
      <c r="P23" s="477"/>
      <c r="Q23" s="477"/>
      <c r="R23" s="477"/>
      <c r="S23" s="477"/>
      <c r="T23" s="477"/>
      <c r="U23" s="477"/>
      <c r="V23" s="35"/>
      <c r="W23" s="35"/>
    </row>
    <row r="24" spans="1:177" ht="307.5" customHeight="1" thickBot="1" x14ac:dyDescent="0.5">
      <c r="A24" s="469"/>
      <c r="B24" s="472"/>
      <c r="C24" s="472"/>
      <c r="D24" s="472"/>
      <c r="E24" s="475"/>
      <c r="F24" s="475"/>
      <c r="G24" s="475"/>
      <c r="H24" s="482"/>
      <c r="I24" s="485"/>
      <c r="J24" s="494"/>
      <c r="K24" s="491"/>
      <c r="L24" s="491"/>
      <c r="M24" s="488"/>
      <c r="N24" s="491"/>
      <c r="O24" s="478"/>
      <c r="P24" s="478"/>
      <c r="Q24" s="478"/>
      <c r="R24" s="478"/>
      <c r="S24" s="478"/>
      <c r="T24" s="478"/>
      <c r="U24" s="478"/>
      <c r="V24" s="35"/>
      <c r="W24" s="35"/>
    </row>
    <row r="25" spans="1:177" ht="15" customHeight="1" x14ac:dyDescent="0.45">
      <c r="A25" s="467">
        <f>'Mapa Final'!A25</f>
        <v>4</v>
      </c>
      <c r="B25" s="470" t="str">
        <f>'Mapa Final'!B25</f>
        <v xml:space="preserve">Inexactitud en el registro de la gestion de los procesos misionales y actuaciones administrativa </v>
      </c>
      <c r="C25" s="470" t="str">
        <f>'Mapa Final'!C25</f>
        <v>Incumplimiento de las metas establecidas</v>
      </c>
      <c r="D25" s="470" t="str">
        <f>'Mapa Final'!D25</f>
        <v xml:space="preserve">1. Errores en la información registrada en los aplicativos Justicia XXI WEB y SIERJU-BI
2.Insuficiencia de personal para la carga laboral presentada. 
3.Fallas en la funcionalidad de los aplicativos    
4.Incremento de solicitudes  por la  alta demanda judiciales 
5.Inadecuado control de verificación del registro de la información </v>
      </c>
      <c r="E25" s="473" t="str">
        <f>'Mapa Final'!E25</f>
        <v xml:space="preserve">Inadecuado registro de la gestion de los procesos misionales y actuaciones administrativa </v>
      </c>
      <c r="F25" s="473" t="str">
        <f>'Mapa Final'!F25</f>
        <v xml:space="preserve">Posibilidad de incumplimiento de las metas establecidas debido al  inadecuado registro de la gestion de los procesos misionales y actuaciones administrativa </v>
      </c>
      <c r="G25" s="473" t="str">
        <f>'Mapa Final'!G25</f>
        <v>Usuarios, productos y prácticas organizacionales</v>
      </c>
      <c r="H25" s="480" t="str">
        <f>'Mapa Final'!I25</f>
        <v>Muy Alta</v>
      </c>
      <c r="I25" s="483" t="str">
        <f>'Mapa Final'!L25</f>
        <v>Moderado</v>
      </c>
      <c r="J25" s="492" t="str">
        <f>'Mapa Final'!N25</f>
        <v xml:space="preserve">Alto </v>
      </c>
      <c r="K25" s="489" t="str">
        <f>'Mapa Final'!AA25</f>
        <v>Media</v>
      </c>
      <c r="L25" s="489" t="str">
        <f>'Mapa Final'!AE25</f>
        <v>Moderado</v>
      </c>
      <c r="M25" s="486" t="str">
        <f>'Mapa Final'!AG25</f>
        <v>Moderado</v>
      </c>
      <c r="N25" s="489" t="str">
        <f>'Mapa Final'!AH25</f>
        <v>Reducir(mitigar)</v>
      </c>
      <c r="O25" s="479"/>
      <c r="P25" s="479"/>
      <c r="Q25" s="479"/>
      <c r="R25" s="479"/>
      <c r="S25" s="479"/>
      <c r="T25" s="479"/>
      <c r="U25" s="479"/>
    </row>
    <row r="26" spans="1:177" x14ac:dyDescent="0.45">
      <c r="A26" s="468"/>
      <c r="B26" s="471"/>
      <c r="C26" s="471"/>
      <c r="D26" s="471"/>
      <c r="E26" s="474"/>
      <c r="F26" s="474"/>
      <c r="G26" s="474"/>
      <c r="H26" s="481"/>
      <c r="I26" s="484"/>
      <c r="J26" s="493"/>
      <c r="K26" s="490"/>
      <c r="L26" s="490"/>
      <c r="M26" s="487"/>
      <c r="N26" s="490"/>
      <c r="O26" s="477"/>
      <c r="P26" s="477"/>
      <c r="Q26" s="477"/>
      <c r="R26" s="477"/>
      <c r="S26" s="477"/>
      <c r="T26" s="477"/>
      <c r="U26" s="477"/>
    </row>
    <row r="27" spans="1:177" x14ac:dyDescent="0.45">
      <c r="A27" s="468"/>
      <c r="B27" s="471"/>
      <c r="C27" s="471"/>
      <c r="D27" s="471"/>
      <c r="E27" s="474"/>
      <c r="F27" s="474"/>
      <c r="G27" s="474"/>
      <c r="H27" s="481"/>
      <c r="I27" s="484"/>
      <c r="J27" s="493"/>
      <c r="K27" s="490"/>
      <c r="L27" s="490"/>
      <c r="M27" s="487"/>
      <c r="N27" s="490"/>
      <c r="O27" s="477"/>
      <c r="P27" s="477"/>
      <c r="Q27" s="477"/>
      <c r="R27" s="477"/>
      <c r="S27" s="477"/>
      <c r="T27" s="477"/>
      <c r="U27" s="477"/>
    </row>
    <row r="28" spans="1:177" x14ac:dyDescent="0.45">
      <c r="A28" s="468"/>
      <c r="B28" s="471"/>
      <c r="C28" s="471"/>
      <c r="D28" s="471"/>
      <c r="E28" s="474"/>
      <c r="F28" s="474"/>
      <c r="G28" s="474"/>
      <c r="H28" s="481"/>
      <c r="I28" s="484"/>
      <c r="J28" s="493"/>
      <c r="K28" s="490"/>
      <c r="L28" s="490"/>
      <c r="M28" s="487"/>
      <c r="N28" s="490"/>
      <c r="O28" s="477"/>
      <c r="P28" s="477"/>
      <c r="Q28" s="477"/>
      <c r="R28" s="477"/>
      <c r="S28" s="477"/>
      <c r="T28" s="477"/>
      <c r="U28" s="477"/>
    </row>
    <row r="29" spans="1:177" ht="254.25" customHeight="1" thickBot="1" x14ac:dyDescent="0.5">
      <c r="A29" s="469"/>
      <c r="B29" s="472"/>
      <c r="C29" s="472"/>
      <c r="D29" s="472"/>
      <c r="E29" s="475"/>
      <c r="F29" s="475"/>
      <c r="G29" s="475"/>
      <c r="H29" s="482"/>
      <c r="I29" s="485"/>
      <c r="J29" s="494"/>
      <c r="K29" s="491"/>
      <c r="L29" s="491"/>
      <c r="M29" s="488"/>
      <c r="N29" s="491"/>
      <c r="O29" s="478"/>
      <c r="P29" s="478"/>
      <c r="Q29" s="478"/>
      <c r="R29" s="478"/>
      <c r="S29" s="478"/>
      <c r="T29" s="478"/>
      <c r="U29" s="478"/>
    </row>
    <row r="30" spans="1:177" ht="15" customHeight="1" x14ac:dyDescent="0.45">
      <c r="A30" s="467">
        <f>'Mapa Final'!A30</f>
        <v>5</v>
      </c>
      <c r="B30" s="470" t="str">
        <f>'Mapa Final'!B30</f>
        <v>Inconsistencias en el reparto</v>
      </c>
      <c r="C30" s="470" t="str">
        <f>'Mapa Final'!C30</f>
        <v>Incumplimiento de las metas establecidas</v>
      </c>
      <c r="D30" s="470" t="str">
        <f>'Mapa Final'!D30</f>
        <v xml:space="preserve">1.Falta de planeacion y organizacion en el proceso de reparto. 
2. Falta de capacidad instalada para atender el alto volúmen de trabajo debido a la cantidad de expedientes que se recepcionan.           
3.Inconsistencias entre el órden establecido por el administrador del sistema y el órden previsto en los Acuerdos que norman el reparto.
4. No realizar el reparto de las demandas  y/o acciones Constitucionales  entre los Despachos competentes, dentro del término establecido. 
5. Errores en el diligenciamiento del acta de reparto.
</v>
      </c>
      <c r="E30" s="473" t="str">
        <f>'Mapa Final'!E30</f>
        <v>Falencia en la gestión, control y seguimiento del proceso de reparto</v>
      </c>
      <c r="F30" s="473" t="str">
        <f>'Mapa Final'!F30</f>
        <v>Posibilidad de incumplimiento de las metas establecidas debido a la falencia en la gestión, control y seguimiento del proceso de reparto</v>
      </c>
      <c r="G30" s="473" t="str">
        <f>'Mapa Final'!G30</f>
        <v>Ejecución y Administración de Procesos</v>
      </c>
      <c r="H30" s="480" t="str">
        <f>'Mapa Final'!I30</f>
        <v>Alta</v>
      </c>
      <c r="I30" s="483" t="str">
        <f>'Mapa Final'!L30</f>
        <v>Moderado</v>
      </c>
      <c r="J30" s="492" t="str">
        <f>'Mapa Final'!N30</f>
        <v xml:space="preserve">Alto </v>
      </c>
      <c r="K30" s="489" t="str">
        <f>'Mapa Final'!AA30</f>
        <v>Media</v>
      </c>
      <c r="L30" s="489" t="str">
        <f>'Mapa Final'!AE30</f>
        <v>Moderado</v>
      </c>
      <c r="M30" s="486" t="str">
        <f>'Mapa Final'!AG30</f>
        <v>Moderado</v>
      </c>
      <c r="N30" s="489" t="str">
        <f>'Mapa Final'!AH30</f>
        <v>Reducir(mitigar)</v>
      </c>
      <c r="O30" s="479"/>
      <c r="P30" s="479"/>
      <c r="Q30" s="479"/>
      <c r="R30" s="479"/>
      <c r="S30" s="479"/>
      <c r="T30" s="479"/>
      <c r="U30" s="479"/>
    </row>
    <row r="31" spans="1:177" x14ac:dyDescent="0.45">
      <c r="A31" s="468"/>
      <c r="B31" s="471"/>
      <c r="C31" s="471"/>
      <c r="D31" s="471"/>
      <c r="E31" s="474"/>
      <c r="F31" s="474"/>
      <c r="G31" s="474"/>
      <c r="H31" s="481"/>
      <c r="I31" s="484"/>
      <c r="J31" s="493"/>
      <c r="K31" s="490"/>
      <c r="L31" s="490"/>
      <c r="M31" s="487"/>
      <c r="N31" s="490"/>
      <c r="O31" s="477"/>
      <c r="P31" s="477"/>
      <c r="Q31" s="477"/>
      <c r="R31" s="477"/>
      <c r="S31" s="477"/>
      <c r="T31" s="477"/>
      <c r="U31" s="477"/>
    </row>
    <row r="32" spans="1:177" x14ac:dyDescent="0.45">
      <c r="A32" s="468"/>
      <c r="B32" s="471"/>
      <c r="C32" s="471"/>
      <c r="D32" s="471"/>
      <c r="E32" s="474"/>
      <c r="F32" s="474"/>
      <c r="G32" s="474"/>
      <c r="H32" s="481"/>
      <c r="I32" s="484"/>
      <c r="J32" s="493"/>
      <c r="K32" s="490"/>
      <c r="L32" s="490"/>
      <c r="M32" s="487"/>
      <c r="N32" s="490"/>
      <c r="O32" s="477"/>
      <c r="P32" s="477"/>
      <c r="Q32" s="477"/>
      <c r="R32" s="477"/>
      <c r="S32" s="477"/>
      <c r="T32" s="477"/>
      <c r="U32" s="477"/>
    </row>
    <row r="33" spans="1:21" x14ac:dyDescent="0.45">
      <c r="A33" s="468"/>
      <c r="B33" s="471"/>
      <c r="C33" s="471"/>
      <c r="D33" s="471"/>
      <c r="E33" s="474"/>
      <c r="F33" s="474"/>
      <c r="G33" s="474"/>
      <c r="H33" s="481"/>
      <c r="I33" s="484"/>
      <c r="J33" s="493"/>
      <c r="K33" s="490"/>
      <c r="L33" s="490"/>
      <c r="M33" s="487"/>
      <c r="N33" s="490"/>
      <c r="O33" s="477"/>
      <c r="P33" s="477"/>
      <c r="Q33" s="477"/>
      <c r="R33" s="477"/>
      <c r="S33" s="477"/>
      <c r="T33" s="477"/>
      <c r="U33" s="477"/>
    </row>
    <row r="34" spans="1:21" ht="230.25" customHeight="1" thickBot="1" x14ac:dyDescent="0.5">
      <c r="A34" s="469"/>
      <c r="B34" s="472"/>
      <c r="C34" s="472"/>
      <c r="D34" s="472"/>
      <c r="E34" s="475"/>
      <c r="F34" s="475"/>
      <c r="G34" s="475"/>
      <c r="H34" s="482"/>
      <c r="I34" s="485"/>
      <c r="J34" s="494"/>
      <c r="K34" s="491"/>
      <c r="L34" s="491"/>
      <c r="M34" s="488"/>
      <c r="N34" s="491"/>
      <c r="O34" s="478"/>
      <c r="P34" s="478"/>
      <c r="Q34" s="478"/>
      <c r="R34" s="478"/>
      <c r="S34" s="478"/>
      <c r="T34" s="478"/>
      <c r="U34" s="478"/>
    </row>
    <row r="35" spans="1:21" ht="15" customHeight="1" x14ac:dyDescent="0.45">
      <c r="A35" s="467">
        <f>'Mapa Final'!A35</f>
        <v>6</v>
      </c>
      <c r="B35" s="470" t="str">
        <f>'Mapa Final'!B35</f>
        <v>Error en las notificaciones judiicales</v>
      </c>
      <c r="C35" s="470" t="str">
        <f>'Mapa Final'!C35</f>
        <v>Incumplimiento de las metas establecidas</v>
      </c>
      <c r="D35" s="470" t="str">
        <f>'Mapa Final'!D35</f>
        <v>1. Falta de seguimiento y control del cumplimiento efectivo de la actividad asignada. 
2. Falta de informaciòn pertinente para realizar la actividad (correos errados, direcciones erradas de las partes). 
3. Falta de recursos, medios electrònicos y tecnològicos para el cumplimiento de la actividad.  
4.Carencia de vinculaciòn de las partes y terceros que genera nulidades, demoras en el proceso.</v>
      </c>
      <c r="E35" s="473" t="str">
        <f>'Mapa Final'!E35</f>
        <v xml:space="preserve">Inadecuada comunicación de las notificaciones judiciales </v>
      </c>
      <c r="F35" s="473" t="str">
        <f>'Mapa Final'!F35</f>
        <v xml:space="preserve">Posibilidad de incumplimiento de las metas establecidas debido a la inadecuada comunicación de las notificaciones judiciales </v>
      </c>
      <c r="G35" s="473" t="str">
        <f>'Mapa Final'!G35</f>
        <v>Ejecución y Administración de Procesos</v>
      </c>
      <c r="H35" s="480" t="str">
        <f>'Mapa Final'!I35</f>
        <v>Muy Alta</v>
      </c>
      <c r="I35" s="483" t="str">
        <f>'Mapa Final'!L35</f>
        <v>Moderado</v>
      </c>
      <c r="J35" s="492" t="str">
        <f>'Mapa Final'!N35</f>
        <v xml:space="preserve">Alto </v>
      </c>
      <c r="K35" s="489" t="str">
        <f>'Mapa Final'!AA35</f>
        <v>Media</v>
      </c>
      <c r="L35" s="489" t="str">
        <f>'Mapa Final'!AE35</f>
        <v>Moderado</v>
      </c>
      <c r="M35" s="486" t="str">
        <f>'Mapa Final'!AG35</f>
        <v>Moderado</v>
      </c>
      <c r="N35" s="489" t="str">
        <f>'Mapa Final'!AH35</f>
        <v>Reducir(mitigar)</v>
      </c>
      <c r="O35" s="479"/>
      <c r="P35" s="479"/>
      <c r="Q35" s="479"/>
      <c r="R35" s="479"/>
      <c r="S35" s="479"/>
      <c r="T35" s="479"/>
      <c r="U35" s="479"/>
    </row>
    <row r="36" spans="1:21" x14ac:dyDescent="0.45">
      <c r="A36" s="468"/>
      <c r="B36" s="471"/>
      <c r="C36" s="471"/>
      <c r="D36" s="471"/>
      <c r="E36" s="474"/>
      <c r="F36" s="474"/>
      <c r="G36" s="474"/>
      <c r="H36" s="481"/>
      <c r="I36" s="484"/>
      <c r="J36" s="493"/>
      <c r="K36" s="490"/>
      <c r="L36" s="490"/>
      <c r="M36" s="487"/>
      <c r="N36" s="490"/>
      <c r="O36" s="477"/>
      <c r="P36" s="477"/>
      <c r="Q36" s="477"/>
      <c r="R36" s="477"/>
      <c r="S36" s="477"/>
      <c r="T36" s="477"/>
      <c r="U36" s="477"/>
    </row>
    <row r="37" spans="1:21" x14ac:dyDescent="0.45">
      <c r="A37" s="468"/>
      <c r="B37" s="471"/>
      <c r="C37" s="471"/>
      <c r="D37" s="471"/>
      <c r="E37" s="474"/>
      <c r="F37" s="474"/>
      <c r="G37" s="474"/>
      <c r="H37" s="481"/>
      <c r="I37" s="484"/>
      <c r="J37" s="493"/>
      <c r="K37" s="490"/>
      <c r="L37" s="490"/>
      <c r="M37" s="487"/>
      <c r="N37" s="490"/>
      <c r="O37" s="477"/>
      <c r="P37" s="477"/>
      <c r="Q37" s="477"/>
      <c r="R37" s="477"/>
      <c r="S37" s="477"/>
      <c r="T37" s="477"/>
      <c r="U37" s="477"/>
    </row>
    <row r="38" spans="1:21" x14ac:dyDescent="0.45">
      <c r="A38" s="468"/>
      <c r="B38" s="471"/>
      <c r="C38" s="471"/>
      <c r="D38" s="471"/>
      <c r="E38" s="474"/>
      <c r="F38" s="474"/>
      <c r="G38" s="474"/>
      <c r="H38" s="481"/>
      <c r="I38" s="484"/>
      <c r="J38" s="493"/>
      <c r="K38" s="490"/>
      <c r="L38" s="490"/>
      <c r="M38" s="487"/>
      <c r="N38" s="490"/>
      <c r="O38" s="477"/>
      <c r="P38" s="477"/>
      <c r="Q38" s="477"/>
      <c r="R38" s="477"/>
      <c r="S38" s="477"/>
      <c r="T38" s="477"/>
      <c r="U38" s="477"/>
    </row>
    <row r="39" spans="1:21" ht="234.75" customHeight="1" thickBot="1" x14ac:dyDescent="0.5">
      <c r="A39" s="469"/>
      <c r="B39" s="472"/>
      <c r="C39" s="472"/>
      <c r="D39" s="472"/>
      <c r="E39" s="475"/>
      <c r="F39" s="475"/>
      <c r="G39" s="475"/>
      <c r="H39" s="482"/>
      <c r="I39" s="485"/>
      <c r="J39" s="494"/>
      <c r="K39" s="491"/>
      <c r="L39" s="491"/>
      <c r="M39" s="488"/>
      <c r="N39" s="491"/>
      <c r="O39" s="478"/>
      <c r="P39" s="478"/>
      <c r="Q39" s="478"/>
      <c r="R39" s="478"/>
      <c r="S39" s="478"/>
      <c r="T39" s="478"/>
      <c r="U39" s="478"/>
    </row>
    <row r="40" spans="1:21" x14ac:dyDescent="0.45">
      <c r="A40" s="467">
        <f>'Mapa Final'!A40</f>
        <v>7</v>
      </c>
      <c r="B40" s="470" t="str">
        <f>'Mapa Final'!B40</f>
        <v>Pérdida de documentos</v>
      </c>
      <c r="C40" s="470" t="str">
        <f>'Mapa Final'!C40</f>
        <v>Afectación en la Prestación del Servicio de Justicia</v>
      </c>
      <c r="D40" s="470" t="str">
        <f>'Mapa Final'!D40</f>
        <v>1. Falta de implementación del expediente electrónico en todas las dependencias y juzgados
2.Falta de software institucional para el control en el archivo de documentos tanto físicos como virtuales.
3.Desconocimiento e inaplicabilidad de las Tablas de Retención Documental (TRD)
4.Volumen excesivo de ingreso de expedientes para el personal asignado,  generando demoras en la organización de los expediente
5. Carencia de organización documental</v>
      </c>
      <c r="E40" s="473" t="str">
        <f>'Mapa Final'!E40</f>
        <v>Extravío de documentos temporal o definitivo de los procesos judiciales</v>
      </c>
      <c r="F40" s="473" t="str">
        <f>'Mapa Final'!F40</f>
        <v>Posibilidad de la afectación en la Prestación del Servicio de Justicia debido al extravío de documentos temporal o definitivo de los procesos judiciales</v>
      </c>
      <c r="G40" s="473" t="str">
        <f>'Mapa Final'!G40</f>
        <v>Usuarios, productos y prácticas organizacionales</v>
      </c>
      <c r="H40" s="480" t="str">
        <f>'Mapa Final'!I40</f>
        <v>Muy Alta</v>
      </c>
      <c r="I40" s="483" t="str">
        <f>'Mapa Final'!L40</f>
        <v>Mayor</v>
      </c>
      <c r="J40" s="492" t="str">
        <f>'Mapa Final'!N40</f>
        <v xml:space="preserve">Alto </v>
      </c>
      <c r="K40" s="489" t="str">
        <f>'Mapa Final'!AA40</f>
        <v>Media</v>
      </c>
      <c r="L40" s="489" t="str">
        <f>'Mapa Final'!AE40</f>
        <v>Mayor</v>
      </c>
      <c r="M40" s="486" t="str">
        <f>'Mapa Final'!AG40</f>
        <v xml:space="preserve">Alto </v>
      </c>
      <c r="N40" s="489" t="str">
        <f>'Mapa Final'!AH40</f>
        <v>Evitar</v>
      </c>
      <c r="O40" s="479"/>
      <c r="P40" s="479"/>
      <c r="Q40" s="479"/>
      <c r="R40" s="479"/>
      <c r="S40" s="479"/>
      <c r="T40" s="479"/>
      <c r="U40" s="479"/>
    </row>
    <row r="41" spans="1:21" x14ac:dyDescent="0.45">
      <c r="A41" s="468"/>
      <c r="B41" s="471"/>
      <c r="C41" s="471"/>
      <c r="D41" s="471"/>
      <c r="E41" s="474"/>
      <c r="F41" s="474"/>
      <c r="G41" s="474"/>
      <c r="H41" s="481"/>
      <c r="I41" s="484"/>
      <c r="J41" s="493"/>
      <c r="K41" s="490"/>
      <c r="L41" s="490"/>
      <c r="M41" s="487"/>
      <c r="N41" s="490"/>
      <c r="O41" s="477"/>
      <c r="P41" s="477"/>
      <c r="Q41" s="477"/>
      <c r="R41" s="477"/>
      <c r="S41" s="477"/>
      <c r="T41" s="477"/>
      <c r="U41" s="477"/>
    </row>
    <row r="42" spans="1:21" x14ac:dyDescent="0.45">
      <c r="A42" s="468"/>
      <c r="B42" s="471"/>
      <c r="C42" s="471"/>
      <c r="D42" s="471"/>
      <c r="E42" s="474"/>
      <c r="F42" s="474"/>
      <c r="G42" s="474"/>
      <c r="H42" s="481"/>
      <c r="I42" s="484"/>
      <c r="J42" s="493"/>
      <c r="K42" s="490"/>
      <c r="L42" s="490"/>
      <c r="M42" s="487"/>
      <c r="N42" s="490"/>
      <c r="O42" s="477"/>
      <c r="P42" s="477"/>
      <c r="Q42" s="477"/>
      <c r="R42" s="477"/>
      <c r="S42" s="477"/>
      <c r="T42" s="477"/>
      <c r="U42" s="477"/>
    </row>
    <row r="43" spans="1:21" x14ac:dyDescent="0.45">
      <c r="A43" s="468"/>
      <c r="B43" s="471"/>
      <c r="C43" s="471"/>
      <c r="D43" s="471"/>
      <c r="E43" s="474"/>
      <c r="F43" s="474"/>
      <c r="G43" s="474"/>
      <c r="H43" s="481"/>
      <c r="I43" s="484"/>
      <c r="J43" s="493"/>
      <c r="K43" s="490"/>
      <c r="L43" s="490"/>
      <c r="M43" s="487"/>
      <c r="N43" s="490"/>
      <c r="O43" s="477"/>
      <c r="P43" s="477"/>
      <c r="Q43" s="477"/>
      <c r="R43" s="477"/>
      <c r="S43" s="477"/>
      <c r="T43" s="477"/>
      <c r="U43" s="477"/>
    </row>
    <row r="44" spans="1:21" ht="194.25" customHeight="1" thickBot="1" x14ac:dyDescent="0.5">
      <c r="A44" s="469"/>
      <c r="B44" s="472"/>
      <c r="C44" s="472"/>
      <c r="D44" s="472"/>
      <c r="E44" s="475"/>
      <c r="F44" s="475"/>
      <c r="G44" s="475"/>
      <c r="H44" s="482"/>
      <c r="I44" s="485"/>
      <c r="J44" s="494"/>
      <c r="K44" s="491"/>
      <c r="L44" s="491"/>
      <c r="M44" s="488"/>
      <c r="N44" s="491"/>
      <c r="O44" s="478"/>
      <c r="P44" s="478"/>
      <c r="Q44" s="478"/>
      <c r="R44" s="478"/>
      <c r="S44" s="478"/>
      <c r="T44" s="478"/>
      <c r="U44" s="478"/>
    </row>
    <row r="45" spans="1:21" x14ac:dyDescent="0.45">
      <c r="A45" s="467">
        <f>'Mapa Final'!A45</f>
        <v>8</v>
      </c>
      <c r="B45" s="470" t="str">
        <f>'Mapa Final'!B45</f>
        <v>Corrupción</v>
      </c>
      <c r="C45" s="470" t="str">
        <f>'Mapa Final'!C45</f>
        <v>Reputacional (Corrupción)</v>
      </c>
      <c r="D45" s="470" t="str">
        <f>'Mapa Final'!D45</f>
        <v xml:space="preserve">1.Insuficientes programas de capacitación para la toma de conciencia debido al desconocimiento de l ley antisoborno (ISO 37001:2016) y   de los  valores y principios propios de la entidad.
2. Desconocimiento del Código de Etica y Buen Gobierno.    
3.Carencia de compromiso  y transparencia de los servidores judiciales con la entidad  
4.Deficiencia del control y seguimiento de la gestión ejercida por los servidores judiciales.
5.Obtención de beneficios propios </v>
      </c>
      <c r="E45" s="473" t="str">
        <f>'Mapa Final'!E45</f>
        <v xml:space="preserve">Carencia en transparencia, etica y valores . </v>
      </c>
      <c r="F45" s="473" t="str">
        <f>'Mapa Final'!F45</f>
        <v xml:space="preserve">Posibilidad de actos indebidos de  los servidores judiciales debido a  la carencia en transparencia, etica y valores </v>
      </c>
      <c r="G45" s="473" t="str">
        <f>'Mapa Final'!G45</f>
        <v>Fraude Interno</v>
      </c>
      <c r="H45" s="480" t="str">
        <f>'Mapa Final'!I45</f>
        <v>Media</v>
      </c>
      <c r="I45" s="483" t="str">
        <f>'Mapa Final'!L45</f>
        <v>Mayor</v>
      </c>
      <c r="J45" s="492" t="str">
        <f>'Mapa Final'!N45</f>
        <v xml:space="preserve">Alto </v>
      </c>
      <c r="K45" s="489" t="str">
        <f>'Mapa Final'!AA45</f>
        <v>Baja</v>
      </c>
      <c r="L45" s="489" t="str">
        <f>'Mapa Final'!AE45</f>
        <v>Mayor</v>
      </c>
      <c r="M45" s="486" t="str">
        <f>'Mapa Final'!AG45</f>
        <v xml:space="preserve">Alto </v>
      </c>
      <c r="N45" s="489" t="str">
        <f>'Mapa Final'!AH45</f>
        <v>Evitar</v>
      </c>
      <c r="O45" s="479"/>
      <c r="P45" s="479"/>
      <c r="Q45" s="479"/>
      <c r="R45" s="479"/>
      <c r="S45" s="479"/>
      <c r="T45" s="479"/>
      <c r="U45" s="479"/>
    </row>
    <row r="46" spans="1:21" x14ac:dyDescent="0.45">
      <c r="A46" s="468"/>
      <c r="B46" s="471"/>
      <c r="C46" s="471"/>
      <c r="D46" s="471"/>
      <c r="E46" s="474"/>
      <c r="F46" s="474"/>
      <c r="G46" s="474"/>
      <c r="H46" s="481"/>
      <c r="I46" s="484"/>
      <c r="J46" s="493"/>
      <c r="K46" s="490"/>
      <c r="L46" s="490"/>
      <c r="M46" s="487"/>
      <c r="N46" s="490"/>
      <c r="O46" s="477"/>
      <c r="P46" s="477"/>
      <c r="Q46" s="477"/>
      <c r="R46" s="477"/>
      <c r="S46" s="477"/>
      <c r="T46" s="477"/>
      <c r="U46" s="477"/>
    </row>
    <row r="47" spans="1:21" x14ac:dyDescent="0.45">
      <c r="A47" s="468"/>
      <c r="B47" s="471"/>
      <c r="C47" s="471"/>
      <c r="D47" s="471"/>
      <c r="E47" s="474"/>
      <c r="F47" s="474"/>
      <c r="G47" s="474"/>
      <c r="H47" s="481"/>
      <c r="I47" s="484"/>
      <c r="J47" s="493"/>
      <c r="K47" s="490"/>
      <c r="L47" s="490"/>
      <c r="M47" s="487"/>
      <c r="N47" s="490"/>
      <c r="O47" s="477"/>
      <c r="P47" s="477"/>
      <c r="Q47" s="477"/>
      <c r="R47" s="477"/>
      <c r="S47" s="477"/>
      <c r="T47" s="477"/>
      <c r="U47" s="477"/>
    </row>
    <row r="48" spans="1:21" x14ac:dyDescent="0.45">
      <c r="A48" s="468"/>
      <c r="B48" s="471"/>
      <c r="C48" s="471"/>
      <c r="D48" s="471"/>
      <c r="E48" s="474"/>
      <c r="F48" s="474"/>
      <c r="G48" s="474"/>
      <c r="H48" s="481"/>
      <c r="I48" s="484"/>
      <c r="J48" s="493"/>
      <c r="K48" s="490"/>
      <c r="L48" s="490"/>
      <c r="M48" s="487"/>
      <c r="N48" s="490"/>
      <c r="O48" s="477"/>
      <c r="P48" s="477"/>
      <c r="Q48" s="477"/>
      <c r="R48" s="477"/>
      <c r="S48" s="477"/>
      <c r="T48" s="477"/>
      <c r="U48" s="477"/>
    </row>
    <row r="49" spans="1:21" ht="188.25" customHeight="1" thickBot="1" x14ac:dyDescent="0.5">
      <c r="A49" s="469"/>
      <c r="B49" s="472"/>
      <c r="C49" s="472"/>
      <c r="D49" s="472"/>
      <c r="E49" s="475"/>
      <c r="F49" s="475"/>
      <c r="G49" s="475"/>
      <c r="H49" s="482"/>
      <c r="I49" s="485"/>
      <c r="J49" s="494"/>
      <c r="K49" s="491"/>
      <c r="L49" s="491"/>
      <c r="M49" s="488"/>
      <c r="N49" s="491"/>
      <c r="O49" s="478"/>
      <c r="P49" s="478"/>
      <c r="Q49" s="478"/>
      <c r="R49" s="478"/>
      <c r="S49" s="478"/>
      <c r="T49" s="478"/>
      <c r="U49" s="478"/>
    </row>
    <row r="50" spans="1:21" x14ac:dyDescent="0.45">
      <c r="A50" s="467">
        <f>'Mapa Final'!A50</f>
        <v>9</v>
      </c>
      <c r="B50" s="470" t="str">
        <f>'Mapa Final'!B50</f>
        <v>Interrupción o demora en el Servicio Público de Administrar  Justicia</v>
      </c>
      <c r="C50" s="470" t="str">
        <f>'Mapa Final'!C50</f>
        <v>Afectación en la Prestación del Servicio de Justicia</v>
      </c>
      <c r="D50" s="470" t="str">
        <f>'Mapa Final'!D50</f>
        <v>1. Paro por sindicato
2. Huelgas, protestas ciudadana
3. Disturbios o hechos violentos
4.Pandemia
5.Emergencias Ambientales</v>
      </c>
      <c r="E50" s="473" t="str">
        <f>'Mapa Final'!E50</f>
        <v>Suceso de fuerza mayor que imposibilitan la gestión judicial</v>
      </c>
      <c r="F50" s="473" t="str">
        <f>'Mapa Final'!F50</f>
        <v>Posibilidad de  afectación en la Prestación del Servicio de Justicia debido a un suceso de fuerza mayor que imposibilita la gestión judicial</v>
      </c>
      <c r="G50" s="473" t="str">
        <f>'Mapa Final'!G50</f>
        <v>Usuarios, productos y prácticas organizacionales</v>
      </c>
      <c r="H50" s="480" t="str">
        <f>'Mapa Final'!I50</f>
        <v>Baja</v>
      </c>
      <c r="I50" s="483" t="str">
        <f>'Mapa Final'!L50</f>
        <v>Moderado</v>
      </c>
      <c r="J50" s="492" t="str">
        <f>'Mapa Final'!N50</f>
        <v>Moderado</v>
      </c>
      <c r="K50" s="489" t="str">
        <f>'Mapa Final'!AA50</f>
        <v>Baja</v>
      </c>
      <c r="L50" s="489" t="str">
        <f>'Mapa Final'!AE50</f>
        <v>Moderado</v>
      </c>
      <c r="M50" s="486" t="str">
        <f>'Mapa Final'!AG50</f>
        <v>Moderado</v>
      </c>
      <c r="N50" s="489" t="str">
        <f>'Mapa Final'!AH50</f>
        <v>Reducir(mitigar)</v>
      </c>
      <c r="O50" s="479"/>
      <c r="P50" s="479"/>
      <c r="Q50" s="479"/>
      <c r="R50" s="479"/>
      <c r="S50" s="479"/>
      <c r="T50" s="479"/>
      <c r="U50" s="479"/>
    </row>
    <row r="51" spans="1:21" x14ac:dyDescent="0.45">
      <c r="A51" s="468"/>
      <c r="B51" s="471"/>
      <c r="C51" s="471"/>
      <c r="D51" s="471"/>
      <c r="E51" s="474"/>
      <c r="F51" s="474"/>
      <c r="G51" s="474"/>
      <c r="H51" s="481"/>
      <c r="I51" s="484"/>
      <c r="J51" s="493"/>
      <c r="K51" s="490"/>
      <c r="L51" s="490"/>
      <c r="M51" s="487"/>
      <c r="N51" s="490"/>
      <c r="O51" s="477"/>
      <c r="P51" s="477"/>
      <c r="Q51" s="477"/>
      <c r="R51" s="477"/>
      <c r="S51" s="477"/>
      <c r="T51" s="477"/>
      <c r="U51" s="477"/>
    </row>
    <row r="52" spans="1:21" x14ac:dyDescent="0.45">
      <c r="A52" s="468"/>
      <c r="B52" s="471"/>
      <c r="C52" s="471"/>
      <c r="D52" s="471"/>
      <c r="E52" s="474"/>
      <c r="F52" s="474"/>
      <c r="G52" s="474"/>
      <c r="H52" s="481"/>
      <c r="I52" s="484"/>
      <c r="J52" s="493"/>
      <c r="K52" s="490"/>
      <c r="L52" s="490"/>
      <c r="M52" s="487"/>
      <c r="N52" s="490"/>
      <c r="O52" s="477"/>
      <c r="P52" s="477"/>
      <c r="Q52" s="477"/>
      <c r="R52" s="477"/>
      <c r="S52" s="477"/>
      <c r="T52" s="477"/>
      <c r="U52" s="477"/>
    </row>
    <row r="53" spans="1:21" x14ac:dyDescent="0.45">
      <c r="A53" s="468"/>
      <c r="B53" s="471"/>
      <c r="C53" s="471"/>
      <c r="D53" s="471"/>
      <c r="E53" s="474"/>
      <c r="F53" s="474"/>
      <c r="G53" s="474"/>
      <c r="H53" s="481"/>
      <c r="I53" s="484"/>
      <c r="J53" s="493"/>
      <c r="K53" s="490"/>
      <c r="L53" s="490"/>
      <c r="M53" s="487"/>
      <c r="N53" s="490"/>
      <c r="O53" s="477"/>
      <c r="P53" s="477"/>
      <c r="Q53" s="477"/>
      <c r="R53" s="477"/>
      <c r="S53" s="477"/>
      <c r="T53" s="477"/>
      <c r="U53" s="477"/>
    </row>
    <row r="54" spans="1:21" ht="56.25" customHeight="1" thickBot="1" x14ac:dyDescent="0.5">
      <c r="A54" s="469"/>
      <c r="B54" s="472"/>
      <c r="C54" s="472"/>
      <c r="D54" s="472"/>
      <c r="E54" s="475"/>
      <c r="F54" s="475"/>
      <c r="G54" s="475"/>
      <c r="H54" s="482"/>
      <c r="I54" s="485"/>
      <c r="J54" s="494"/>
      <c r="K54" s="491"/>
      <c r="L54" s="491"/>
      <c r="M54" s="488"/>
      <c r="N54" s="491"/>
      <c r="O54" s="478"/>
      <c r="P54" s="478"/>
      <c r="Q54" s="478"/>
      <c r="R54" s="478"/>
      <c r="S54" s="478"/>
      <c r="T54" s="478"/>
      <c r="U54" s="478"/>
    </row>
    <row r="55" spans="1:21" x14ac:dyDescent="0.45">
      <c r="A55" s="467">
        <f>'Mapa Final'!A55</f>
        <v>10</v>
      </c>
      <c r="B55" s="470" t="str">
        <f>'Mapa Final'!B55</f>
        <v>Inaplicabilidad de la normavidad ambiental vigente</v>
      </c>
      <c r="C55" s="470" t="str">
        <f>'Mapa Final'!C55</f>
        <v>Afectación Ambiental</v>
      </c>
      <c r="D55" s="470" t="str">
        <f>'Mapa Final'!D55</f>
        <v>1. Falta de socialización del Acuerdo PSAA14-10160. 
2.Baja participación de los funcionarios y servidores judiciales en las actividades de formación en el Sistema de Gestión Ambiental
3.Uso de correos no institucionales, que no permiten la llegada de campañas enviadas por correos masivos
4.  Poco compromiso en la aplicabilidad y formación de la cultura ambiental
5. Carencia del liderazgo en el Sistema de Gestión Ambiental</v>
      </c>
      <c r="E55" s="473" t="str">
        <f>'Mapa Final'!E55</f>
        <v>Desconocimiento de los lineamientos ambientales y normatividad vigente ambiental</v>
      </c>
      <c r="F55" s="473" t="str">
        <f>'Mapa Final'!F55</f>
        <v>Posibilidad de afectación ambiental debido al desconocimiento de las lineamientos ambientales y normatividad vigente ambiental</v>
      </c>
      <c r="G55" s="473" t="str">
        <f>'Mapa Final'!G55</f>
        <v>Eventos Ambientales Internos</v>
      </c>
      <c r="H55" s="480" t="str">
        <f>'Mapa Final'!I55</f>
        <v>Media</v>
      </c>
      <c r="I55" s="483" t="str">
        <f>'Mapa Final'!L55</f>
        <v>Moderado</v>
      </c>
      <c r="J55" s="492" t="str">
        <f>'Mapa Final'!N55</f>
        <v>Moderado</v>
      </c>
      <c r="K55" s="489" t="str">
        <f>'Mapa Final'!AA55</f>
        <v>Baja</v>
      </c>
      <c r="L55" s="489" t="str">
        <f>'Mapa Final'!AE55</f>
        <v>Moderado</v>
      </c>
      <c r="M55" s="486" t="str">
        <f>'Mapa Final'!AG55</f>
        <v>Moderado</v>
      </c>
      <c r="N55" s="489" t="str">
        <f>'Mapa Final'!AH55</f>
        <v>Reducir(mitigar)</v>
      </c>
      <c r="O55" s="479"/>
      <c r="P55" s="479"/>
      <c r="Q55" s="479"/>
      <c r="R55" s="479"/>
      <c r="S55" s="479"/>
      <c r="T55" s="479"/>
      <c r="U55" s="479"/>
    </row>
    <row r="56" spans="1:21" x14ac:dyDescent="0.45">
      <c r="A56" s="468"/>
      <c r="B56" s="471"/>
      <c r="C56" s="471"/>
      <c r="D56" s="471"/>
      <c r="E56" s="474"/>
      <c r="F56" s="474"/>
      <c r="G56" s="474"/>
      <c r="H56" s="481"/>
      <c r="I56" s="484"/>
      <c r="J56" s="493"/>
      <c r="K56" s="490"/>
      <c r="L56" s="490"/>
      <c r="M56" s="487"/>
      <c r="N56" s="490"/>
      <c r="O56" s="477"/>
      <c r="P56" s="477"/>
      <c r="Q56" s="477"/>
      <c r="R56" s="477"/>
      <c r="S56" s="477"/>
      <c r="T56" s="477"/>
      <c r="U56" s="477"/>
    </row>
    <row r="57" spans="1:21" x14ac:dyDescent="0.45">
      <c r="A57" s="468"/>
      <c r="B57" s="471"/>
      <c r="C57" s="471"/>
      <c r="D57" s="471"/>
      <c r="E57" s="474"/>
      <c r="F57" s="474"/>
      <c r="G57" s="474"/>
      <c r="H57" s="481"/>
      <c r="I57" s="484"/>
      <c r="J57" s="493"/>
      <c r="K57" s="490"/>
      <c r="L57" s="490"/>
      <c r="M57" s="487"/>
      <c r="N57" s="490"/>
      <c r="O57" s="477"/>
      <c r="P57" s="477"/>
      <c r="Q57" s="477"/>
      <c r="R57" s="477"/>
      <c r="S57" s="477"/>
      <c r="T57" s="477"/>
      <c r="U57" s="477"/>
    </row>
    <row r="58" spans="1:21" x14ac:dyDescent="0.45">
      <c r="A58" s="468"/>
      <c r="B58" s="471"/>
      <c r="C58" s="471"/>
      <c r="D58" s="471"/>
      <c r="E58" s="474"/>
      <c r="F58" s="474"/>
      <c r="G58" s="474"/>
      <c r="H58" s="481"/>
      <c r="I58" s="484"/>
      <c r="J58" s="493"/>
      <c r="K58" s="490"/>
      <c r="L58" s="490"/>
      <c r="M58" s="487"/>
      <c r="N58" s="490"/>
      <c r="O58" s="477"/>
      <c r="P58" s="477"/>
      <c r="Q58" s="477"/>
      <c r="R58" s="477"/>
      <c r="S58" s="477"/>
      <c r="T58" s="477"/>
      <c r="U58" s="477"/>
    </row>
    <row r="59" spans="1:21" ht="159.75" customHeight="1" thickBot="1" x14ac:dyDescent="0.5">
      <c r="A59" s="469"/>
      <c r="B59" s="472"/>
      <c r="C59" s="472"/>
      <c r="D59" s="472"/>
      <c r="E59" s="475"/>
      <c r="F59" s="475"/>
      <c r="G59" s="475"/>
      <c r="H59" s="482"/>
      <c r="I59" s="485"/>
      <c r="J59" s="494"/>
      <c r="K59" s="491"/>
      <c r="L59" s="491"/>
      <c r="M59" s="488"/>
      <c r="N59" s="491"/>
      <c r="O59" s="478"/>
      <c r="P59" s="478"/>
      <c r="Q59" s="478"/>
      <c r="R59" s="478"/>
      <c r="S59" s="478"/>
      <c r="T59" s="478"/>
      <c r="U59" s="478"/>
    </row>
  </sheetData>
  <mergeCells count="229">
    <mergeCell ref="S55:S59"/>
    <mergeCell ref="T55:T59"/>
    <mergeCell ref="U55:U59"/>
    <mergeCell ref="M55:M59"/>
    <mergeCell ref="N55:N59"/>
    <mergeCell ref="O55:O59"/>
    <mergeCell ref="P55:P59"/>
    <mergeCell ref="Q55:Q59"/>
    <mergeCell ref="R55:R59"/>
    <mergeCell ref="G55:G59"/>
    <mergeCell ref="H55:H59"/>
    <mergeCell ref="I55:I59"/>
    <mergeCell ref="J55:J59"/>
    <mergeCell ref="K55:K59"/>
    <mergeCell ref="L55:L59"/>
    <mergeCell ref="A55:A59"/>
    <mergeCell ref="B55:B59"/>
    <mergeCell ref="C55:C59"/>
    <mergeCell ref="D55:D59"/>
    <mergeCell ref="E55:E59"/>
    <mergeCell ref="F55:F59"/>
    <mergeCell ref="R50:R54"/>
    <mergeCell ref="S50:S54"/>
    <mergeCell ref="T50:T54"/>
    <mergeCell ref="U50:U54"/>
    <mergeCell ref="J50:J54"/>
    <mergeCell ref="K50:K54"/>
    <mergeCell ref="L50:L54"/>
    <mergeCell ref="M50:M54"/>
    <mergeCell ref="N50:N54"/>
    <mergeCell ref="O50:O54"/>
    <mergeCell ref="U45:U49"/>
    <mergeCell ref="A50:A54"/>
    <mergeCell ref="B50:B54"/>
    <mergeCell ref="C50:C54"/>
    <mergeCell ref="D50:D54"/>
    <mergeCell ref="E50:E54"/>
    <mergeCell ref="F50:F54"/>
    <mergeCell ref="G50:G54"/>
    <mergeCell ref="H50:H54"/>
    <mergeCell ref="I50:I54"/>
    <mergeCell ref="O45:O49"/>
    <mergeCell ref="P45:P49"/>
    <mergeCell ref="Q45:Q49"/>
    <mergeCell ref="R45:R49"/>
    <mergeCell ref="S45:S49"/>
    <mergeCell ref="T45:T49"/>
    <mergeCell ref="I45:I49"/>
    <mergeCell ref="J45:J49"/>
    <mergeCell ref="K45:K49"/>
    <mergeCell ref="L45:L49"/>
    <mergeCell ref="M45:M49"/>
    <mergeCell ref="N45:N49"/>
    <mergeCell ref="P50:P54"/>
    <mergeCell ref="Q50:Q54"/>
    <mergeCell ref="O40:O44"/>
    <mergeCell ref="P40:P44"/>
    <mergeCell ref="Q40:Q44"/>
    <mergeCell ref="R40:R44"/>
    <mergeCell ref="S40:S44"/>
    <mergeCell ref="H40:H44"/>
    <mergeCell ref="I40:I44"/>
    <mergeCell ref="J40:J44"/>
    <mergeCell ref="K40:K44"/>
    <mergeCell ref="L40:L44"/>
    <mergeCell ref="M40:M44"/>
    <mergeCell ref="A45:A49"/>
    <mergeCell ref="B45:B49"/>
    <mergeCell ref="C45:C49"/>
    <mergeCell ref="D45:D49"/>
    <mergeCell ref="E45:E49"/>
    <mergeCell ref="F45:F49"/>
    <mergeCell ref="G45:G49"/>
    <mergeCell ref="H45:H49"/>
    <mergeCell ref="N40:N44"/>
    <mergeCell ref="U35:U39"/>
    <mergeCell ref="A40:A44"/>
    <mergeCell ref="B40:B44"/>
    <mergeCell ref="C40:C44"/>
    <mergeCell ref="D40:D44"/>
    <mergeCell ref="E40:E44"/>
    <mergeCell ref="F40:F44"/>
    <mergeCell ref="G40:G44"/>
    <mergeCell ref="M35:M39"/>
    <mergeCell ref="N35:N39"/>
    <mergeCell ref="O35:O39"/>
    <mergeCell ref="P35:P39"/>
    <mergeCell ref="Q35:Q39"/>
    <mergeCell ref="R35:R39"/>
    <mergeCell ref="G35:G39"/>
    <mergeCell ref="H35:H39"/>
    <mergeCell ref="I35:I39"/>
    <mergeCell ref="J35:J39"/>
    <mergeCell ref="K35:K39"/>
    <mergeCell ref="L35:L39"/>
    <mergeCell ref="A35:A39"/>
    <mergeCell ref="B35:B39"/>
    <mergeCell ref="T40:T44"/>
    <mergeCell ref="U40:U44"/>
    <mergeCell ref="C35:C39"/>
    <mergeCell ref="D35:D39"/>
    <mergeCell ref="E35:E39"/>
    <mergeCell ref="F35:F39"/>
    <mergeCell ref="P30:P34"/>
    <mergeCell ref="Q30:Q34"/>
    <mergeCell ref="R30:R34"/>
    <mergeCell ref="S30:S34"/>
    <mergeCell ref="T30:T34"/>
    <mergeCell ref="S35:S39"/>
    <mergeCell ref="T35:T39"/>
    <mergeCell ref="U30:U34"/>
    <mergeCell ref="J30:J34"/>
    <mergeCell ref="K30:K34"/>
    <mergeCell ref="L30:L34"/>
    <mergeCell ref="M30:M34"/>
    <mergeCell ref="N30:N34"/>
    <mergeCell ref="O30:O34"/>
    <mergeCell ref="U25:U29"/>
    <mergeCell ref="A30:A34"/>
    <mergeCell ref="B30:B34"/>
    <mergeCell ref="C30:C34"/>
    <mergeCell ref="D30:D34"/>
    <mergeCell ref="E30:E34"/>
    <mergeCell ref="F30:F34"/>
    <mergeCell ref="G30:G34"/>
    <mergeCell ref="H30:H34"/>
    <mergeCell ref="I30:I34"/>
    <mergeCell ref="O25:O29"/>
    <mergeCell ref="P25:P29"/>
    <mergeCell ref="Q25:Q29"/>
    <mergeCell ref="R25:R29"/>
    <mergeCell ref="S25:S29"/>
    <mergeCell ref="T25:T29"/>
    <mergeCell ref="I25:I29"/>
    <mergeCell ref="J25:J29"/>
    <mergeCell ref="K25:K29"/>
    <mergeCell ref="L25:L29"/>
    <mergeCell ref="M25:M29"/>
    <mergeCell ref="N25:N29"/>
    <mergeCell ref="T20:T24"/>
    <mergeCell ref="U20:U24"/>
    <mergeCell ref="A25:A29"/>
    <mergeCell ref="B25:B29"/>
    <mergeCell ref="C25:C29"/>
    <mergeCell ref="D25:D29"/>
    <mergeCell ref="E25:E29"/>
    <mergeCell ref="F25:F29"/>
    <mergeCell ref="G25:G29"/>
    <mergeCell ref="H25:H29"/>
    <mergeCell ref="N20:N24"/>
    <mergeCell ref="O20:O24"/>
    <mergeCell ref="P20:P24"/>
    <mergeCell ref="Q20:Q24"/>
    <mergeCell ref="R20:R24"/>
    <mergeCell ref="S20:S24"/>
    <mergeCell ref="H20:H24"/>
    <mergeCell ref="I20:I24"/>
    <mergeCell ref="J20:J24"/>
    <mergeCell ref="K20:K24"/>
    <mergeCell ref="L20:L24"/>
    <mergeCell ref="M20:M24"/>
    <mergeCell ref="S15:S19"/>
    <mergeCell ref="T15:T19"/>
    <mergeCell ref="U15:U19"/>
    <mergeCell ref="A20:A24"/>
    <mergeCell ref="B20:B24"/>
    <mergeCell ref="C20:C24"/>
    <mergeCell ref="D20:D24"/>
    <mergeCell ref="E20:E24"/>
    <mergeCell ref="F20:F24"/>
    <mergeCell ref="G20:G24"/>
    <mergeCell ref="M15:M19"/>
    <mergeCell ref="N15:N19"/>
    <mergeCell ref="O15:O19"/>
    <mergeCell ref="P15:P19"/>
    <mergeCell ref="Q15:Q19"/>
    <mergeCell ref="R15:R19"/>
    <mergeCell ref="G15:G19"/>
    <mergeCell ref="H15:H19"/>
    <mergeCell ref="I15:I19"/>
    <mergeCell ref="J15:J19"/>
    <mergeCell ref="K15:K19"/>
    <mergeCell ref="T10:T14"/>
    <mergeCell ref="U10:U14"/>
    <mergeCell ref="A15:A19"/>
    <mergeCell ref="B15:B19"/>
    <mergeCell ref="C15:C19"/>
    <mergeCell ref="D15:D19"/>
    <mergeCell ref="E15:E19"/>
    <mergeCell ref="F15:F19"/>
    <mergeCell ref="L10:L14"/>
    <mergeCell ref="M10:M14"/>
    <mergeCell ref="N10:N14"/>
    <mergeCell ref="O10:O14"/>
    <mergeCell ref="P10:P14"/>
    <mergeCell ref="Q10:Q14"/>
    <mergeCell ref="F10:F14"/>
    <mergeCell ref="G10:G14"/>
    <mergeCell ref="H10:H14"/>
    <mergeCell ref="I10:I14"/>
    <mergeCell ref="J10:J14"/>
    <mergeCell ref="K10:K14"/>
    <mergeCell ref="A9:N9"/>
    <mergeCell ref="A10:A14"/>
    <mergeCell ref="B10:B14"/>
    <mergeCell ref="C10:C14"/>
    <mergeCell ref="D10:D14"/>
    <mergeCell ref="E10:E14"/>
    <mergeCell ref="L15:L19"/>
    <mergeCell ref="R10:R14"/>
    <mergeCell ref="S10:S14"/>
    <mergeCell ref="S1:U3"/>
    <mergeCell ref="A4:C4"/>
    <mergeCell ref="D4:N4"/>
    <mergeCell ref="O4:Q4"/>
    <mergeCell ref="A5:C5"/>
    <mergeCell ref="D5:N5"/>
    <mergeCell ref="A6:C6"/>
    <mergeCell ref="D6:N6"/>
    <mergeCell ref="A7:F7"/>
    <mergeCell ref="H7:J7"/>
    <mergeCell ref="K7:M7"/>
    <mergeCell ref="N7:N8"/>
    <mergeCell ref="A1:C2"/>
    <mergeCell ref="D1:Q3"/>
    <mergeCell ref="O7:O8"/>
    <mergeCell ref="P7:R7"/>
    <mergeCell ref="S7:T7"/>
    <mergeCell ref="U7:U8"/>
  </mergeCells>
  <conditionalFormatting sqref="D8:G8 H7 H60:J1048576 A7:B7">
    <cfRule type="containsText" dxfId="697" priority="713" operator="containsText" text="3- Moderado">
      <formula>NOT(ISERROR(SEARCH("3- Moderado",A7)))</formula>
    </cfRule>
    <cfRule type="containsText" dxfId="696" priority="714" operator="containsText" text="6- Moderado">
      <formula>NOT(ISERROR(SEARCH("6- Moderado",A7)))</formula>
    </cfRule>
    <cfRule type="containsText" dxfId="695" priority="715" operator="containsText" text="4- Moderado">
      <formula>NOT(ISERROR(SEARCH("4- Moderado",A7)))</formula>
    </cfRule>
    <cfRule type="containsText" dxfId="694" priority="716" operator="containsText" text="3- Bajo">
      <formula>NOT(ISERROR(SEARCH("3- Bajo",A7)))</formula>
    </cfRule>
    <cfRule type="containsText" dxfId="693" priority="717" operator="containsText" text="4- Bajo">
      <formula>NOT(ISERROR(SEARCH("4- Bajo",A7)))</formula>
    </cfRule>
    <cfRule type="containsText" dxfId="692" priority="718" operator="containsText" text="1- Bajo">
      <formula>NOT(ISERROR(SEARCH("1- Bajo",A7)))</formula>
    </cfRule>
  </conditionalFormatting>
  <conditionalFormatting sqref="H8:J8">
    <cfRule type="containsText" dxfId="691" priority="706" operator="containsText" text="3- Moderado">
      <formula>NOT(ISERROR(SEARCH("3- Moderado",H8)))</formula>
    </cfRule>
    <cfRule type="containsText" dxfId="690" priority="707" operator="containsText" text="6- Moderado">
      <formula>NOT(ISERROR(SEARCH("6- Moderado",H8)))</formula>
    </cfRule>
    <cfRule type="containsText" dxfId="689" priority="708" operator="containsText" text="4- Moderado">
      <formula>NOT(ISERROR(SEARCH("4- Moderado",H8)))</formula>
    </cfRule>
    <cfRule type="containsText" dxfId="688" priority="709" operator="containsText" text="3- Bajo">
      <formula>NOT(ISERROR(SEARCH("3- Bajo",H8)))</formula>
    </cfRule>
    <cfRule type="containsText" dxfId="687" priority="710" operator="containsText" text="4- Bajo">
      <formula>NOT(ISERROR(SEARCH("4- Bajo",H8)))</formula>
    </cfRule>
    <cfRule type="containsText" dxfId="686" priority="712" operator="containsText" text="1- Bajo">
      <formula>NOT(ISERROR(SEARCH("1- Bajo",H8)))</formula>
    </cfRule>
  </conditionalFormatting>
  <conditionalFormatting sqref="J8 J60:J1048576">
    <cfRule type="containsText" dxfId="685" priority="695" operator="containsText" text="25- Extremo">
      <formula>NOT(ISERROR(SEARCH("25- Extremo",J8)))</formula>
    </cfRule>
    <cfRule type="containsText" dxfId="684" priority="696" operator="containsText" text="20- Extremo">
      <formula>NOT(ISERROR(SEARCH("20- Extremo",J8)))</formula>
    </cfRule>
    <cfRule type="containsText" dxfId="683" priority="697" operator="containsText" text="15- Extremo">
      <formula>NOT(ISERROR(SEARCH("15- Extremo",J8)))</formula>
    </cfRule>
    <cfRule type="containsText" dxfId="682" priority="698" operator="containsText" text="10- Extremo">
      <formula>NOT(ISERROR(SEARCH("10- Extremo",J8)))</formula>
    </cfRule>
    <cfRule type="containsText" dxfId="681" priority="699" operator="containsText" text="5- Extremo">
      <formula>NOT(ISERROR(SEARCH("5- Extremo",J8)))</formula>
    </cfRule>
    <cfRule type="containsText" dxfId="680" priority="700" operator="containsText" text="12- Alto">
      <formula>NOT(ISERROR(SEARCH("12- Alto",J8)))</formula>
    </cfRule>
    <cfRule type="containsText" dxfId="679" priority="701" operator="containsText" text="10- Alto">
      <formula>NOT(ISERROR(SEARCH("10- Alto",J8)))</formula>
    </cfRule>
    <cfRule type="containsText" dxfId="678" priority="702" operator="containsText" text="9- Alto">
      <formula>NOT(ISERROR(SEARCH("9- Alto",J8)))</formula>
    </cfRule>
    <cfRule type="containsText" dxfId="677" priority="703" operator="containsText" text="8- Alto">
      <formula>NOT(ISERROR(SEARCH("8- Alto",J8)))</formula>
    </cfRule>
    <cfRule type="containsText" dxfId="676" priority="704" operator="containsText" text="5- Alto">
      <formula>NOT(ISERROR(SEARCH("5- Alto",J8)))</formula>
    </cfRule>
    <cfRule type="containsText" dxfId="675" priority="705" operator="containsText" text="4- Alto">
      <formula>NOT(ISERROR(SEARCH("4- Alto",J8)))</formula>
    </cfRule>
    <cfRule type="containsText" dxfId="674" priority="711" operator="containsText" text="2- Bajo">
      <formula>NOT(ISERROR(SEARCH("2- Bajo",J8)))</formula>
    </cfRule>
  </conditionalFormatting>
  <conditionalFormatting sqref="K10:L10">
    <cfRule type="containsText" dxfId="673" priority="689" operator="containsText" text="3- Moderado">
      <formula>NOT(ISERROR(SEARCH("3- Moderado",K10)))</formula>
    </cfRule>
    <cfRule type="containsText" dxfId="672" priority="690" operator="containsText" text="6- Moderado">
      <formula>NOT(ISERROR(SEARCH("6- Moderado",K10)))</formula>
    </cfRule>
    <cfRule type="containsText" dxfId="671" priority="691" operator="containsText" text="4- Moderado">
      <formula>NOT(ISERROR(SEARCH("4- Moderado",K10)))</formula>
    </cfRule>
    <cfRule type="containsText" dxfId="670" priority="692" operator="containsText" text="3- Bajo">
      <formula>NOT(ISERROR(SEARCH("3- Bajo",K10)))</formula>
    </cfRule>
    <cfRule type="containsText" dxfId="669" priority="693" operator="containsText" text="4- Bajo">
      <formula>NOT(ISERROR(SEARCH("4- Bajo",K10)))</formula>
    </cfRule>
    <cfRule type="containsText" dxfId="668" priority="694" operator="containsText" text="1- Bajo">
      <formula>NOT(ISERROR(SEARCH("1- Bajo",K10)))</formula>
    </cfRule>
  </conditionalFormatting>
  <conditionalFormatting sqref="H10:I10">
    <cfRule type="containsText" dxfId="667" priority="683" operator="containsText" text="3- Moderado">
      <formula>NOT(ISERROR(SEARCH("3- Moderado",H10)))</formula>
    </cfRule>
    <cfRule type="containsText" dxfId="666" priority="684" operator="containsText" text="6- Moderado">
      <formula>NOT(ISERROR(SEARCH("6- Moderado",H10)))</formula>
    </cfRule>
    <cfRule type="containsText" dxfId="665" priority="685" operator="containsText" text="4- Moderado">
      <formula>NOT(ISERROR(SEARCH("4- Moderado",H10)))</formula>
    </cfRule>
    <cfRule type="containsText" dxfId="664" priority="686" operator="containsText" text="3- Bajo">
      <formula>NOT(ISERROR(SEARCH("3- Bajo",H10)))</formula>
    </cfRule>
    <cfRule type="containsText" dxfId="663" priority="687" operator="containsText" text="4- Bajo">
      <formula>NOT(ISERROR(SEARCH("4- Bajo",H10)))</formula>
    </cfRule>
    <cfRule type="containsText" dxfId="662" priority="688" operator="containsText" text="1- Bajo">
      <formula>NOT(ISERROR(SEARCH("1- Bajo",H10)))</formula>
    </cfRule>
  </conditionalFormatting>
  <conditionalFormatting sqref="A10 C10:E10">
    <cfRule type="containsText" dxfId="661" priority="677" operator="containsText" text="3- Moderado">
      <formula>NOT(ISERROR(SEARCH("3- Moderado",A10)))</formula>
    </cfRule>
    <cfRule type="containsText" dxfId="660" priority="678" operator="containsText" text="6- Moderado">
      <formula>NOT(ISERROR(SEARCH("6- Moderado",A10)))</formula>
    </cfRule>
    <cfRule type="containsText" dxfId="659" priority="679" operator="containsText" text="4- Moderado">
      <formula>NOT(ISERROR(SEARCH("4- Moderado",A10)))</formula>
    </cfRule>
    <cfRule type="containsText" dxfId="658" priority="680" operator="containsText" text="3- Bajo">
      <formula>NOT(ISERROR(SEARCH("3- Bajo",A10)))</formula>
    </cfRule>
    <cfRule type="containsText" dxfId="657" priority="681" operator="containsText" text="4- Bajo">
      <formula>NOT(ISERROR(SEARCH("4- Bajo",A10)))</formula>
    </cfRule>
    <cfRule type="containsText" dxfId="656" priority="682" operator="containsText" text="1- Bajo">
      <formula>NOT(ISERROR(SEARCH("1- Bajo",A10)))</formula>
    </cfRule>
  </conditionalFormatting>
  <conditionalFormatting sqref="F10:G10">
    <cfRule type="containsText" dxfId="655" priority="671" operator="containsText" text="3- Moderado">
      <formula>NOT(ISERROR(SEARCH("3- Moderado",F10)))</formula>
    </cfRule>
    <cfRule type="containsText" dxfId="654" priority="672" operator="containsText" text="6- Moderado">
      <formula>NOT(ISERROR(SEARCH("6- Moderado",F10)))</formula>
    </cfRule>
    <cfRule type="containsText" dxfId="653" priority="673" operator="containsText" text="4- Moderado">
      <formula>NOT(ISERROR(SEARCH("4- Moderado",F10)))</formula>
    </cfRule>
    <cfRule type="containsText" dxfId="652" priority="674" operator="containsText" text="3- Bajo">
      <formula>NOT(ISERROR(SEARCH("3- Bajo",F10)))</formula>
    </cfRule>
    <cfRule type="containsText" dxfId="651" priority="675" operator="containsText" text="4- Bajo">
      <formula>NOT(ISERROR(SEARCH("4- Bajo",F10)))</formula>
    </cfRule>
    <cfRule type="containsText" dxfId="650" priority="676" operator="containsText" text="1- Bajo">
      <formula>NOT(ISERROR(SEARCH("1- Bajo",F10)))</formula>
    </cfRule>
  </conditionalFormatting>
  <conditionalFormatting sqref="K8">
    <cfRule type="containsText" dxfId="649" priority="665" operator="containsText" text="3- Moderado">
      <formula>NOT(ISERROR(SEARCH("3- Moderado",K8)))</formula>
    </cfRule>
    <cfRule type="containsText" dxfId="648" priority="666" operator="containsText" text="6- Moderado">
      <formula>NOT(ISERROR(SEARCH("6- Moderado",K8)))</formula>
    </cfRule>
    <cfRule type="containsText" dxfId="647" priority="667" operator="containsText" text="4- Moderado">
      <formula>NOT(ISERROR(SEARCH("4- Moderado",K8)))</formula>
    </cfRule>
    <cfRule type="containsText" dxfId="646" priority="668" operator="containsText" text="3- Bajo">
      <formula>NOT(ISERROR(SEARCH("3- Bajo",K8)))</formula>
    </cfRule>
    <cfRule type="containsText" dxfId="645" priority="669" operator="containsText" text="4- Bajo">
      <formula>NOT(ISERROR(SEARCH("4- Bajo",K8)))</formula>
    </cfRule>
    <cfRule type="containsText" dxfId="644" priority="670" operator="containsText" text="1- Bajo">
      <formula>NOT(ISERROR(SEARCH("1- Bajo",K8)))</formula>
    </cfRule>
  </conditionalFormatting>
  <conditionalFormatting sqref="L8">
    <cfRule type="containsText" dxfId="643" priority="659" operator="containsText" text="3- Moderado">
      <formula>NOT(ISERROR(SEARCH("3- Moderado",L8)))</formula>
    </cfRule>
    <cfRule type="containsText" dxfId="642" priority="660" operator="containsText" text="6- Moderado">
      <formula>NOT(ISERROR(SEARCH("6- Moderado",L8)))</formula>
    </cfRule>
    <cfRule type="containsText" dxfId="641" priority="661" operator="containsText" text="4- Moderado">
      <formula>NOT(ISERROR(SEARCH("4- Moderado",L8)))</formula>
    </cfRule>
    <cfRule type="containsText" dxfId="640" priority="662" operator="containsText" text="3- Bajo">
      <formula>NOT(ISERROR(SEARCH("3- Bajo",L8)))</formula>
    </cfRule>
    <cfRule type="containsText" dxfId="639" priority="663" operator="containsText" text="4- Bajo">
      <formula>NOT(ISERROR(SEARCH("4- Bajo",L8)))</formula>
    </cfRule>
    <cfRule type="containsText" dxfId="638" priority="664" operator="containsText" text="1- Bajo">
      <formula>NOT(ISERROR(SEARCH("1- Bajo",L8)))</formula>
    </cfRule>
  </conditionalFormatting>
  <conditionalFormatting sqref="M8">
    <cfRule type="containsText" dxfId="637" priority="653" operator="containsText" text="3- Moderado">
      <formula>NOT(ISERROR(SEARCH("3- Moderado",M8)))</formula>
    </cfRule>
    <cfRule type="containsText" dxfId="636" priority="654" operator="containsText" text="6- Moderado">
      <formula>NOT(ISERROR(SEARCH("6- Moderado",M8)))</formula>
    </cfRule>
    <cfRule type="containsText" dxfId="635" priority="655" operator="containsText" text="4- Moderado">
      <formula>NOT(ISERROR(SEARCH("4- Moderado",M8)))</formula>
    </cfRule>
    <cfRule type="containsText" dxfId="634" priority="656" operator="containsText" text="3- Bajo">
      <formula>NOT(ISERROR(SEARCH("3- Bajo",M8)))</formula>
    </cfRule>
    <cfRule type="containsText" dxfId="633" priority="657" operator="containsText" text="4- Bajo">
      <formula>NOT(ISERROR(SEARCH("4- Bajo",M8)))</formula>
    </cfRule>
    <cfRule type="containsText" dxfId="632" priority="658" operator="containsText" text="1- Bajo">
      <formula>NOT(ISERROR(SEARCH("1- Bajo",M8)))</formula>
    </cfRule>
  </conditionalFormatting>
  <conditionalFormatting sqref="J10:J14">
    <cfRule type="containsText" dxfId="631" priority="648" operator="containsText" text="Bajo">
      <formula>NOT(ISERROR(SEARCH("Bajo",J10)))</formula>
    </cfRule>
    <cfRule type="containsText" dxfId="630" priority="649" operator="containsText" text="Moderado">
      <formula>NOT(ISERROR(SEARCH("Moderado",J10)))</formula>
    </cfRule>
    <cfRule type="containsText" dxfId="629" priority="650" operator="containsText" text="Alto">
      <formula>NOT(ISERROR(SEARCH("Alto",J10)))</formula>
    </cfRule>
    <cfRule type="containsText" dxfId="628" priority="651" operator="containsText" text="Extremo">
      <formula>NOT(ISERROR(SEARCH("Extremo",J10)))</formula>
    </cfRule>
    <cfRule type="colorScale" priority="652">
      <colorScale>
        <cfvo type="min"/>
        <cfvo type="max"/>
        <color rgb="FFFF7128"/>
        <color rgb="FFFFEF9C"/>
      </colorScale>
    </cfRule>
  </conditionalFormatting>
  <conditionalFormatting sqref="M10:M14">
    <cfRule type="containsText" dxfId="627" priority="623" operator="containsText" text="Moderado">
      <formula>NOT(ISERROR(SEARCH("Moderado",M10)))</formula>
    </cfRule>
    <cfRule type="containsText" dxfId="626" priority="643" operator="containsText" text="Bajo">
      <formula>NOT(ISERROR(SEARCH("Bajo",M10)))</formula>
    </cfRule>
    <cfRule type="containsText" dxfId="625" priority="644" operator="containsText" text="Moderado">
      <formula>NOT(ISERROR(SEARCH("Moderado",M10)))</formula>
    </cfRule>
    <cfRule type="containsText" dxfId="624" priority="645" operator="containsText" text="Alto">
      <formula>NOT(ISERROR(SEARCH("Alto",M10)))</formula>
    </cfRule>
    <cfRule type="containsText" dxfId="623" priority="646" operator="containsText" text="Extremo">
      <formula>NOT(ISERROR(SEARCH("Extremo",M10)))</formula>
    </cfRule>
    <cfRule type="colorScale" priority="647">
      <colorScale>
        <cfvo type="min"/>
        <cfvo type="max"/>
        <color rgb="FFFF7128"/>
        <color rgb="FFFFEF9C"/>
      </colorScale>
    </cfRule>
  </conditionalFormatting>
  <conditionalFormatting sqref="N10">
    <cfRule type="containsText" dxfId="622" priority="637" operator="containsText" text="3- Moderado">
      <formula>NOT(ISERROR(SEARCH("3- Moderado",N10)))</formula>
    </cfRule>
    <cfRule type="containsText" dxfId="621" priority="638" operator="containsText" text="6- Moderado">
      <formula>NOT(ISERROR(SEARCH("6- Moderado",N10)))</formula>
    </cfRule>
    <cfRule type="containsText" dxfId="620" priority="639" operator="containsText" text="4- Moderado">
      <formula>NOT(ISERROR(SEARCH("4- Moderado",N10)))</formula>
    </cfRule>
    <cfRule type="containsText" dxfId="619" priority="640" operator="containsText" text="3- Bajo">
      <formula>NOT(ISERROR(SEARCH("3- Bajo",N10)))</formula>
    </cfRule>
    <cfRule type="containsText" dxfId="618" priority="641" operator="containsText" text="4- Bajo">
      <formula>NOT(ISERROR(SEARCH("4- Bajo",N10)))</formula>
    </cfRule>
    <cfRule type="containsText" dxfId="617" priority="642" operator="containsText" text="1- Bajo">
      <formula>NOT(ISERROR(SEARCH("1- Bajo",N10)))</formula>
    </cfRule>
  </conditionalFormatting>
  <conditionalFormatting sqref="H10:H14">
    <cfRule type="containsText" dxfId="616" priority="624" operator="containsText" text="Muy Alta">
      <formula>NOT(ISERROR(SEARCH("Muy Alta",H10)))</formula>
    </cfRule>
    <cfRule type="containsText" dxfId="615" priority="625" operator="containsText" text="Alta">
      <formula>NOT(ISERROR(SEARCH("Alta",H10)))</formula>
    </cfRule>
    <cfRule type="containsText" dxfId="614" priority="626" operator="containsText" text="Muy Alta">
      <formula>NOT(ISERROR(SEARCH("Muy Alta",H10)))</formula>
    </cfRule>
    <cfRule type="containsText" dxfId="613" priority="631" operator="containsText" text="Muy Baja">
      <formula>NOT(ISERROR(SEARCH("Muy Baja",H10)))</formula>
    </cfRule>
    <cfRule type="containsText" dxfId="612" priority="632" operator="containsText" text="Baja">
      <formula>NOT(ISERROR(SEARCH("Baja",H10)))</formula>
    </cfRule>
    <cfRule type="containsText" dxfId="611" priority="633" operator="containsText" text="Media">
      <formula>NOT(ISERROR(SEARCH("Media",H10)))</formula>
    </cfRule>
    <cfRule type="containsText" dxfId="610" priority="634" operator="containsText" text="Alta">
      <formula>NOT(ISERROR(SEARCH("Alta",H10)))</formula>
    </cfRule>
    <cfRule type="containsText" dxfId="609" priority="636" operator="containsText" text="Muy Alta">
      <formula>NOT(ISERROR(SEARCH("Muy Alta",H10)))</formula>
    </cfRule>
  </conditionalFormatting>
  <conditionalFormatting sqref="I10:I14">
    <cfRule type="containsText" dxfId="608" priority="627" operator="containsText" text="Catastrófico">
      <formula>NOT(ISERROR(SEARCH("Catastrófico",I10)))</formula>
    </cfRule>
    <cfRule type="containsText" dxfId="607" priority="628" operator="containsText" text="Mayor">
      <formula>NOT(ISERROR(SEARCH("Mayor",I10)))</formula>
    </cfRule>
    <cfRule type="containsText" dxfId="606" priority="629" operator="containsText" text="Menor">
      <formula>NOT(ISERROR(SEARCH("Menor",I10)))</formula>
    </cfRule>
    <cfRule type="containsText" dxfId="605" priority="630" operator="containsText" text="Leve">
      <formula>NOT(ISERROR(SEARCH("Leve",I10)))</formula>
    </cfRule>
    <cfRule type="containsText" dxfId="604" priority="635" operator="containsText" text="Moderado">
      <formula>NOT(ISERROR(SEARCH("Moderado",I10)))</formula>
    </cfRule>
  </conditionalFormatting>
  <conditionalFormatting sqref="K10:K14">
    <cfRule type="containsText" dxfId="603" priority="622" operator="containsText" text="Media">
      <formula>NOT(ISERROR(SEARCH("Media",K10)))</formula>
    </cfRule>
  </conditionalFormatting>
  <conditionalFormatting sqref="L10:L14">
    <cfRule type="containsText" dxfId="602" priority="621" operator="containsText" text="Moderado">
      <formula>NOT(ISERROR(SEARCH("Moderado",L10)))</formula>
    </cfRule>
  </conditionalFormatting>
  <conditionalFormatting sqref="J10:J14">
    <cfRule type="containsText" dxfId="601" priority="620" operator="containsText" text="Moderado">
      <formula>NOT(ISERROR(SEARCH("Moderado",J10)))</formula>
    </cfRule>
  </conditionalFormatting>
  <conditionalFormatting sqref="J10:J14">
    <cfRule type="containsText" dxfId="600" priority="618" operator="containsText" text="Bajo">
      <formula>NOT(ISERROR(SEARCH("Bajo",J10)))</formula>
    </cfRule>
    <cfRule type="containsText" dxfId="599" priority="619" operator="containsText" text="Extremo">
      <formula>NOT(ISERROR(SEARCH("Extremo",J10)))</formula>
    </cfRule>
  </conditionalFormatting>
  <conditionalFormatting sqref="K10:K14">
    <cfRule type="containsText" dxfId="598" priority="616" operator="containsText" text="Baja">
      <formula>NOT(ISERROR(SEARCH("Baja",K10)))</formula>
    </cfRule>
    <cfRule type="containsText" dxfId="597" priority="617" operator="containsText" text="Muy Baja">
      <formula>NOT(ISERROR(SEARCH("Muy Baja",K10)))</formula>
    </cfRule>
  </conditionalFormatting>
  <conditionalFormatting sqref="K10:K14">
    <cfRule type="containsText" dxfId="596" priority="614" operator="containsText" text="Muy Alta">
      <formula>NOT(ISERROR(SEARCH("Muy Alta",K10)))</formula>
    </cfRule>
    <cfRule type="containsText" dxfId="595" priority="615" operator="containsText" text="Alta">
      <formula>NOT(ISERROR(SEARCH("Alta",K10)))</formula>
    </cfRule>
  </conditionalFormatting>
  <conditionalFormatting sqref="L10:L14">
    <cfRule type="containsText" dxfId="594" priority="610" operator="containsText" text="Catastrófico">
      <formula>NOT(ISERROR(SEARCH("Catastrófico",L10)))</formula>
    </cfRule>
    <cfRule type="containsText" dxfId="593" priority="611" operator="containsText" text="Mayor">
      <formula>NOT(ISERROR(SEARCH("Mayor",L10)))</formula>
    </cfRule>
    <cfRule type="containsText" dxfId="592" priority="612" operator="containsText" text="Menor">
      <formula>NOT(ISERROR(SEARCH("Menor",L10)))</formula>
    </cfRule>
    <cfRule type="containsText" dxfId="591" priority="613" operator="containsText" text="Leve">
      <formula>NOT(ISERROR(SEARCH("Leve",L10)))</formula>
    </cfRule>
  </conditionalFormatting>
  <conditionalFormatting sqref="K15:L15">
    <cfRule type="containsText" dxfId="590" priority="604" operator="containsText" text="3- Moderado">
      <formula>NOT(ISERROR(SEARCH("3- Moderado",K15)))</formula>
    </cfRule>
    <cfRule type="containsText" dxfId="589" priority="605" operator="containsText" text="6- Moderado">
      <formula>NOT(ISERROR(SEARCH("6- Moderado",K15)))</formula>
    </cfRule>
    <cfRule type="containsText" dxfId="588" priority="606" operator="containsText" text="4- Moderado">
      <formula>NOT(ISERROR(SEARCH("4- Moderado",K15)))</formula>
    </cfRule>
    <cfRule type="containsText" dxfId="587" priority="607" operator="containsText" text="3- Bajo">
      <formula>NOT(ISERROR(SEARCH("3- Bajo",K15)))</formula>
    </cfRule>
    <cfRule type="containsText" dxfId="586" priority="608" operator="containsText" text="4- Bajo">
      <formula>NOT(ISERROR(SEARCH("4- Bajo",K15)))</formula>
    </cfRule>
    <cfRule type="containsText" dxfId="585" priority="609" operator="containsText" text="1- Bajo">
      <formula>NOT(ISERROR(SEARCH("1- Bajo",K15)))</formula>
    </cfRule>
  </conditionalFormatting>
  <conditionalFormatting sqref="H15:I15">
    <cfRule type="containsText" dxfId="584" priority="598" operator="containsText" text="3- Moderado">
      <formula>NOT(ISERROR(SEARCH("3- Moderado",H15)))</formula>
    </cfRule>
    <cfRule type="containsText" dxfId="583" priority="599" operator="containsText" text="6- Moderado">
      <formula>NOT(ISERROR(SEARCH("6- Moderado",H15)))</formula>
    </cfRule>
    <cfRule type="containsText" dxfId="582" priority="600" operator="containsText" text="4- Moderado">
      <formula>NOT(ISERROR(SEARCH("4- Moderado",H15)))</formula>
    </cfRule>
    <cfRule type="containsText" dxfId="581" priority="601" operator="containsText" text="3- Bajo">
      <formula>NOT(ISERROR(SEARCH("3- Bajo",H15)))</formula>
    </cfRule>
    <cfRule type="containsText" dxfId="580" priority="602" operator="containsText" text="4- Bajo">
      <formula>NOT(ISERROR(SEARCH("4- Bajo",H15)))</formula>
    </cfRule>
    <cfRule type="containsText" dxfId="579" priority="603" operator="containsText" text="1- Bajo">
      <formula>NOT(ISERROR(SEARCH("1- Bajo",H15)))</formula>
    </cfRule>
  </conditionalFormatting>
  <conditionalFormatting sqref="A15 C15:E15">
    <cfRule type="containsText" dxfId="578" priority="592" operator="containsText" text="3- Moderado">
      <formula>NOT(ISERROR(SEARCH("3- Moderado",A15)))</formula>
    </cfRule>
    <cfRule type="containsText" dxfId="577" priority="593" operator="containsText" text="6- Moderado">
      <formula>NOT(ISERROR(SEARCH("6- Moderado",A15)))</formula>
    </cfRule>
    <cfRule type="containsText" dxfId="576" priority="594" operator="containsText" text="4- Moderado">
      <formula>NOT(ISERROR(SEARCH("4- Moderado",A15)))</formula>
    </cfRule>
    <cfRule type="containsText" dxfId="575" priority="595" operator="containsText" text="3- Bajo">
      <formula>NOT(ISERROR(SEARCH("3- Bajo",A15)))</formula>
    </cfRule>
    <cfRule type="containsText" dxfId="574" priority="596" operator="containsText" text="4- Bajo">
      <formula>NOT(ISERROR(SEARCH("4- Bajo",A15)))</formula>
    </cfRule>
    <cfRule type="containsText" dxfId="573" priority="597" operator="containsText" text="1- Bajo">
      <formula>NOT(ISERROR(SEARCH("1- Bajo",A15)))</formula>
    </cfRule>
  </conditionalFormatting>
  <conditionalFormatting sqref="F15:G15">
    <cfRule type="containsText" dxfId="572" priority="586" operator="containsText" text="3- Moderado">
      <formula>NOT(ISERROR(SEARCH("3- Moderado",F15)))</formula>
    </cfRule>
    <cfRule type="containsText" dxfId="571" priority="587" operator="containsText" text="6- Moderado">
      <formula>NOT(ISERROR(SEARCH("6- Moderado",F15)))</formula>
    </cfRule>
    <cfRule type="containsText" dxfId="570" priority="588" operator="containsText" text="4- Moderado">
      <formula>NOT(ISERROR(SEARCH("4- Moderado",F15)))</formula>
    </cfRule>
    <cfRule type="containsText" dxfId="569" priority="589" operator="containsText" text="3- Bajo">
      <formula>NOT(ISERROR(SEARCH("3- Bajo",F15)))</formula>
    </cfRule>
    <cfRule type="containsText" dxfId="568" priority="590" operator="containsText" text="4- Bajo">
      <formula>NOT(ISERROR(SEARCH("4- Bajo",F15)))</formula>
    </cfRule>
    <cfRule type="containsText" dxfId="567" priority="591" operator="containsText" text="1- Bajo">
      <formula>NOT(ISERROR(SEARCH("1- Bajo",F15)))</formula>
    </cfRule>
  </conditionalFormatting>
  <conditionalFormatting sqref="J15:J19">
    <cfRule type="containsText" dxfId="566" priority="581" operator="containsText" text="Bajo">
      <formula>NOT(ISERROR(SEARCH("Bajo",J15)))</formula>
    </cfRule>
    <cfRule type="containsText" dxfId="565" priority="582" operator="containsText" text="Moderado">
      <formula>NOT(ISERROR(SEARCH("Moderado",J15)))</formula>
    </cfRule>
    <cfRule type="containsText" dxfId="564" priority="583" operator="containsText" text="Alto">
      <formula>NOT(ISERROR(SEARCH("Alto",J15)))</formula>
    </cfRule>
    <cfRule type="containsText" dxfId="563" priority="584" operator="containsText" text="Extremo">
      <formula>NOT(ISERROR(SEARCH("Extremo",J15)))</formula>
    </cfRule>
    <cfRule type="colorScale" priority="585">
      <colorScale>
        <cfvo type="min"/>
        <cfvo type="max"/>
        <color rgb="FFFF7128"/>
        <color rgb="FFFFEF9C"/>
      </colorScale>
    </cfRule>
  </conditionalFormatting>
  <conditionalFormatting sqref="M15:M19">
    <cfRule type="containsText" dxfId="562" priority="556" operator="containsText" text="Moderado">
      <formula>NOT(ISERROR(SEARCH("Moderado",M15)))</formula>
    </cfRule>
    <cfRule type="containsText" dxfId="561" priority="576" operator="containsText" text="Bajo">
      <formula>NOT(ISERROR(SEARCH("Bajo",M15)))</formula>
    </cfRule>
    <cfRule type="containsText" dxfId="560" priority="577" operator="containsText" text="Moderado">
      <formula>NOT(ISERROR(SEARCH("Moderado",M15)))</formula>
    </cfRule>
    <cfRule type="containsText" dxfId="559" priority="578" operator="containsText" text="Alto">
      <formula>NOT(ISERROR(SEARCH("Alto",M15)))</formula>
    </cfRule>
    <cfRule type="containsText" dxfId="558" priority="579" operator="containsText" text="Extremo">
      <formula>NOT(ISERROR(SEARCH("Extremo",M15)))</formula>
    </cfRule>
    <cfRule type="colorScale" priority="580">
      <colorScale>
        <cfvo type="min"/>
        <cfvo type="max"/>
        <color rgb="FFFF7128"/>
        <color rgb="FFFFEF9C"/>
      </colorScale>
    </cfRule>
  </conditionalFormatting>
  <conditionalFormatting sqref="N15">
    <cfRule type="containsText" dxfId="557" priority="570" operator="containsText" text="3- Moderado">
      <formula>NOT(ISERROR(SEARCH("3- Moderado",N15)))</formula>
    </cfRule>
    <cfRule type="containsText" dxfId="556" priority="571" operator="containsText" text="6- Moderado">
      <formula>NOT(ISERROR(SEARCH("6- Moderado",N15)))</formula>
    </cfRule>
    <cfRule type="containsText" dxfId="555" priority="572" operator="containsText" text="4- Moderado">
      <formula>NOT(ISERROR(SEARCH("4- Moderado",N15)))</formula>
    </cfRule>
    <cfRule type="containsText" dxfId="554" priority="573" operator="containsText" text="3- Bajo">
      <formula>NOT(ISERROR(SEARCH("3- Bajo",N15)))</formula>
    </cfRule>
    <cfRule type="containsText" dxfId="553" priority="574" operator="containsText" text="4- Bajo">
      <formula>NOT(ISERROR(SEARCH("4- Bajo",N15)))</formula>
    </cfRule>
    <cfRule type="containsText" dxfId="552" priority="575" operator="containsText" text="1- Bajo">
      <formula>NOT(ISERROR(SEARCH("1- Bajo",N15)))</formula>
    </cfRule>
  </conditionalFormatting>
  <conditionalFormatting sqref="H15:H19">
    <cfRule type="containsText" dxfId="551" priority="557" operator="containsText" text="Muy Alta">
      <formula>NOT(ISERROR(SEARCH("Muy Alta",H15)))</formula>
    </cfRule>
    <cfRule type="containsText" dxfId="550" priority="558" operator="containsText" text="Alta">
      <formula>NOT(ISERROR(SEARCH("Alta",H15)))</formula>
    </cfRule>
    <cfRule type="containsText" dxfId="549" priority="559" operator="containsText" text="Muy Alta">
      <formula>NOT(ISERROR(SEARCH("Muy Alta",H15)))</formula>
    </cfRule>
    <cfRule type="containsText" dxfId="548" priority="564" operator="containsText" text="Muy Baja">
      <formula>NOT(ISERROR(SEARCH("Muy Baja",H15)))</formula>
    </cfRule>
    <cfRule type="containsText" dxfId="547" priority="565" operator="containsText" text="Baja">
      <formula>NOT(ISERROR(SEARCH("Baja",H15)))</formula>
    </cfRule>
    <cfRule type="containsText" dxfId="546" priority="566" operator="containsText" text="Media">
      <formula>NOT(ISERROR(SEARCH("Media",H15)))</formula>
    </cfRule>
    <cfRule type="containsText" dxfId="545" priority="567" operator="containsText" text="Alta">
      <formula>NOT(ISERROR(SEARCH("Alta",H15)))</formula>
    </cfRule>
    <cfRule type="containsText" dxfId="544" priority="569" operator="containsText" text="Muy Alta">
      <formula>NOT(ISERROR(SEARCH("Muy Alta",H15)))</formula>
    </cfRule>
  </conditionalFormatting>
  <conditionalFormatting sqref="I15:I19">
    <cfRule type="containsText" dxfId="543" priority="560" operator="containsText" text="Catastrófico">
      <formula>NOT(ISERROR(SEARCH("Catastrófico",I15)))</formula>
    </cfRule>
    <cfRule type="containsText" dxfId="542" priority="561" operator="containsText" text="Mayor">
      <formula>NOT(ISERROR(SEARCH("Mayor",I15)))</formula>
    </cfRule>
    <cfRule type="containsText" dxfId="541" priority="562" operator="containsText" text="Menor">
      <formula>NOT(ISERROR(SEARCH("Menor",I15)))</formula>
    </cfRule>
    <cfRule type="containsText" dxfId="540" priority="563" operator="containsText" text="Leve">
      <formula>NOT(ISERROR(SEARCH("Leve",I15)))</formula>
    </cfRule>
    <cfRule type="containsText" dxfId="539" priority="568" operator="containsText" text="Moderado">
      <formula>NOT(ISERROR(SEARCH("Moderado",I15)))</formula>
    </cfRule>
  </conditionalFormatting>
  <conditionalFormatting sqref="K15:K19">
    <cfRule type="containsText" dxfId="538" priority="555" operator="containsText" text="Media">
      <formula>NOT(ISERROR(SEARCH("Media",K15)))</formula>
    </cfRule>
  </conditionalFormatting>
  <conditionalFormatting sqref="L15:L19">
    <cfRule type="containsText" dxfId="537" priority="554" operator="containsText" text="Moderado">
      <formula>NOT(ISERROR(SEARCH("Moderado",L15)))</formula>
    </cfRule>
  </conditionalFormatting>
  <conditionalFormatting sqref="J15:J19">
    <cfRule type="containsText" dxfId="536" priority="553" operator="containsText" text="Moderado">
      <formula>NOT(ISERROR(SEARCH("Moderado",J15)))</formula>
    </cfRule>
  </conditionalFormatting>
  <conditionalFormatting sqref="J15:J19">
    <cfRule type="containsText" dxfId="535" priority="551" operator="containsText" text="Bajo">
      <formula>NOT(ISERROR(SEARCH("Bajo",J15)))</formula>
    </cfRule>
    <cfRule type="containsText" dxfId="534" priority="552" operator="containsText" text="Extremo">
      <formula>NOT(ISERROR(SEARCH("Extremo",J15)))</formula>
    </cfRule>
  </conditionalFormatting>
  <conditionalFormatting sqref="K15:K19">
    <cfRule type="containsText" dxfId="533" priority="549" operator="containsText" text="Baja">
      <formula>NOT(ISERROR(SEARCH("Baja",K15)))</formula>
    </cfRule>
    <cfRule type="containsText" dxfId="532" priority="550" operator="containsText" text="Muy Baja">
      <formula>NOT(ISERROR(SEARCH("Muy Baja",K15)))</formula>
    </cfRule>
  </conditionalFormatting>
  <conditionalFormatting sqref="K15:K19">
    <cfRule type="containsText" dxfId="531" priority="547" operator="containsText" text="Muy Alta">
      <formula>NOT(ISERROR(SEARCH("Muy Alta",K15)))</formula>
    </cfRule>
    <cfRule type="containsText" dxfId="530" priority="548" operator="containsText" text="Alta">
      <formula>NOT(ISERROR(SEARCH("Alta",K15)))</formula>
    </cfRule>
  </conditionalFormatting>
  <conditionalFormatting sqref="L15:L19">
    <cfRule type="containsText" dxfId="529" priority="543" operator="containsText" text="Catastrófico">
      <formula>NOT(ISERROR(SEARCH("Catastrófico",L15)))</formula>
    </cfRule>
    <cfRule type="containsText" dxfId="528" priority="544" operator="containsText" text="Mayor">
      <formula>NOT(ISERROR(SEARCH("Mayor",L15)))</formula>
    </cfRule>
    <cfRule type="containsText" dxfId="527" priority="545" operator="containsText" text="Menor">
      <formula>NOT(ISERROR(SEARCH("Menor",L15)))</formula>
    </cfRule>
    <cfRule type="containsText" dxfId="526" priority="546" operator="containsText" text="Leve">
      <formula>NOT(ISERROR(SEARCH("Leve",L15)))</formula>
    </cfRule>
  </conditionalFormatting>
  <conditionalFormatting sqref="K20:L20">
    <cfRule type="containsText" dxfId="525" priority="537" operator="containsText" text="3- Moderado">
      <formula>NOT(ISERROR(SEARCH("3- Moderado",K20)))</formula>
    </cfRule>
    <cfRule type="containsText" dxfId="524" priority="538" operator="containsText" text="6- Moderado">
      <formula>NOT(ISERROR(SEARCH("6- Moderado",K20)))</formula>
    </cfRule>
    <cfRule type="containsText" dxfId="523" priority="539" operator="containsText" text="4- Moderado">
      <formula>NOT(ISERROR(SEARCH("4- Moderado",K20)))</formula>
    </cfRule>
    <cfRule type="containsText" dxfId="522" priority="540" operator="containsText" text="3- Bajo">
      <formula>NOT(ISERROR(SEARCH("3- Bajo",K20)))</formula>
    </cfRule>
    <cfRule type="containsText" dxfId="521" priority="541" operator="containsText" text="4- Bajo">
      <formula>NOT(ISERROR(SEARCH("4- Bajo",K20)))</formula>
    </cfRule>
    <cfRule type="containsText" dxfId="520" priority="542" operator="containsText" text="1- Bajo">
      <formula>NOT(ISERROR(SEARCH("1- Bajo",K20)))</formula>
    </cfRule>
  </conditionalFormatting>
  <conditionalFormatting sqref="H20:I20">
    <cfRule type="containsText" dxfId="519" priority="531" operator="containsText" text="3- Moderado">
      <formula>NOT(ISERROR(SEARCH("3- Moderado",H20)))</formula>
    </cfRule>
    <cfRule type="containsText" dxfId="518" priority="532" operator="containsText" text="6- Moderado">
      <formula>NOT(ISERROR(SEARCH("6- Moderado",H20)))</formula>
    </cfRule>
    <cfRule type="containsText" dxfId="517" priority="533" operator="containsText" text="4- Moderado">
      <formula>NOT(ISERROR(SEARCH("4- Moderado",H20)))</formula>
    </cfRule>
    <cfRule type="containsText" dxfId="516" priority="534" operator="containsText" text="3- Bajo">
      <formula>NOT(ISERROR(SEARCH("3- Bajo",H20)))</formula>
    </cfRule>
    <cfRule type="containsText" dxfId="515" priority="535" operator="containsText" text="4- Bajo">
      <formula>NOT(ISERROR(SEARCH("4- Bajo",H20)))</formula>
    </cfRule>
    <cfRule type="containsText" dxfId="514" priority="536" operator="containsText" text="1- Bajo">
      <formula>NOT(ISERROR(SEARCH("1- Bajo",H20)))</formula>
    </cfRule>
  </conditionalFormatting>
  <conditionalFormatting sqref="A20 C20:E20">
    <cfRule type="containsText" dxfId="513" priority="525" operator="containsText" text="3- Moderado">
      <formula>NOT(ISERROR(SEARCH("3- Moderado",A20)))</formula>
    </cfRule>
    <cfRule type="containsText" dxfId="512" priority="526" operator="containsText" text="6- Moderado">
      <formula>NOT(ISERROR(SEARCH("6- Moderado",A20)))</formula>
    </cfRule>
    <cfRule type="containsText" dxfId="511" priority="527" operator="containsText" text="4- Moderado">
      <formula>NOT(ISERROR(SEARCH("4- Moderado",A20)))</formula>
    </cfRule>
    <cfRule type="containsText" dxfId="510" priority="528" operator="containsText" text="3- Bajo">
      <formula>NOT(ISERROR(SEARCH("3- Bajo",A20)))</formula>
    </cfRule>
    <cfRule type="containsText" dxfId="509" priority="529" operator="containsText" text="4- Bajo">
      <formula>NOT(ISERROR(SEARCH("4- Bajo",A20)))</formula>
    </cfRule>
    <cfRule type="containsText" dxfId="508" priority="530" operator="containsText" text="1- Bajo">
      <formula>NOT(ISERROR(SEARCH("1- Bajo",A20)))</formula>
    </cfRule>
  </conditionalFormatting>
  <conditionalFormatting sqref="F20:G20">
    <cfRule type="containsText" dxfId="507" priority="519" operator="containsText" text="3- Moderado">
      <formula>NOT(ISERROR(SEARCH("3- Moderado",F20)))</formula>
    </cfRule>
    <cfRule type="containsText" dxfId="506" priority="520" operator="containsText" text="6- Moderado">
      <formula>NOT(ISERROR(SEARCH("6- Moderado",F20)))</formula>
    </cfRule>
    <cfRule type="containsText" dxfId="505" priority="521" operator="containsText" text="4- Moderado">
      <formula>NOT(ISERROR(SEARCH("4- Moderado",F20)))</formula>
    </cfRule>
    <cfRule type="containsText" dxfId="504" priority="522" operator="containsText" text="3- Bajo">
      <formula>NOT(ISERROR(SEARCH("3- Bajo",F20)))</formula>
    </cfRule>
    <cfRule type="containsText" dxfId="503" priority="523" operator="containsText" text="4- Bajo">
      <formula>NOT(ISERROR(SEARCH("4- Bajo",F20)))</formula>
    </cfRule>
    <cfRule type="containsText" dxfId="502" priority="524" operator="containsText" text="1- Bajo">
      <formula>NOT(ISERROR(SEARCH("1- Bajo",F20)))</formula>
    </cfRule>
  </conditionalFormatting>
  <conditionalFormatting sqref="J20:J24">
    <cfRule type="containsText" dxfId="501" priority="514" operator="containsText" text="Bajo">
      <formula>NOT(ISERROR(SEARCH("Bajo",J20)))</formula>
    </cfRule>
    <cfRule type="containsText" dxfId="500" priority="515" operator="containsText" text="Moderado">
      <formula>NOT(ISERROR(SEARCH("Moderado",J20)))</formula>
    </cfRule>
    <cfRule type="containsText" dxfId="499" priority="516" operator="containsText" text="Alto">
      <formula>NOT(ISERROR(SEARCH("Alto",J20)))</formula>
    </cfRule>
    <cfRule type="containsText" dxfId="498" priority="517" operator="containsText" text="Extremo">
      <formula>NOT(ISERROR(SEARCH("Extremo",J20)))</formula>
    </cfRule>
    <cfRule type="colorScale" priority="518">
      <colorScale>
        <cfvo type="min"/>
        <cfvo type="max"/>
        <color rgb="FFFF7128"/>
        <color rgb="FFFFEF9C"/>
      </colorScale>
    </cfRule>
  </conditionalFormatting>
  <conditionalFormatting sqref="M20:M24">
    <cfRule type="containsText" dxfId="497" priority="489" operator="containsText" text="Moderado">
      <formula>NOT(ISERROR(SEARCH("Moderado",M20)))</formula>
    </cfRule>
    <cfRule type="containsText" dxfId="496" priority="509" operator="containsText" text="Bajo">
      <formula>NOT(ISERROR(SEARCH("Bajo",M20)))</formula>
    </cfRule>
    <cfRule type="containsText" dxfId="495" priority="510" operator="containsText" text="Moderado">
      <formula>NOT(ISERROR(SEARCH("Moderado",M20)))</formula>
    </cfRule>
    <cfRule type="containsText" dxfId="494" priority="511" operator="containsText" text="Alto">
      <formula>NOT(ISERROR(SEARCH("Alto",M20)))</formula>
    </cfRule>
    <cfRule type="containsText" dxfId="493" priority="512" operator="containsText" text="Extremo">
      <formula>NOT(ISERROR(SEARCH("Extremo",M20)))</formula>
    </cfRule>
    <cfRule type="colorScale" priority="513">
      <colorScale>
        <cfvo type="min"/>
        <cfvo type="max"/>
        <color rgb="FFFF7128"/>
        <color rgb="FFFFEF9C"/>
      </colorScale>
    </cfRule>
  </conditionalFormatting>
  <conditionalFormatting sqref="N20">
    <cfRule type="containsText" dxfId="492" priority="503" operator="containsText" text="3- Moderado">
      <formula>NOT(ISERROR(SEARCH("3- Moderado",N20)))</formula>
    </cfRule>
    <cfRule type="containsText" dxfId="491" priority="504" operator="containsText" text="6- Moderado">
      <formula>NOT(ISERROR(SEARCH("6- Moderado",N20)))</formula>
    </cfRule>
    <cfRule type="containsText" dxfId="490" priority="505" operator="containsText" text="4- Moderado">
      <formula>NOT(ISERROR(SEARCH("4- Moderado",N20)))</formula>
    </cfRule>
    <cfRule type="containsText" dxfId="489" priority="506" operator="containsText" text="3- Bajo">
      <formula>NOT(ISERROR(SEARCH("3- Bajo",N20)))</formula>
    </cfRule>
    <cfRule type="containsText" dxfId="488" priority="507" operator="containsText" text="4- Bajo">
      <formula>NOT(ISERROR(SEARCH("4- Bajo",N20)))</formula>
    </cfRule>
    <cfRule type="containsText" dxfId="487" priority="508" operator="containsText" text="1- Bajo">
      <formula>NOT(ISERROR(SEARCH("1- Bajo",N20)))</formula>
    </cfRule>
  </conditionalFormatting>
  <conditionalFormatting sqref="H20:H24">
    <cfRule type="containsText" dxfId="486" priority="490" operator="containsText" text="Muy Alta">
      <formula>NOT(ISERROR(SEARCH("Muy Alta",H20)))</formula>
    </cfRule>
    <cfRule type="containsText" dxfId="485" priority="491" operator="containsText" text="Alta">
      <formula>NOT(ISERROR(SEARCH("Alta",H20)))</formula>
    </cfRule>
    <cfRule type="containsText" dxfId="484" priority="492" operator="containsText" text="Muy Alta">
      <formula>NOT(ISERROR(SEARCH("Muy Alta",H20)))</formula>
    </cfRule>
    <cfRule type="containsText" dxfId="483" priority="497" operator="containsText" text="Muy Baja">
      <formula>NOT(ISERROR(SEARCH("Muy Baja",H20)))</formula>
    </cfRule>
    <cfRule type="containsText" dxfId="482" priority="498" operator="containsText" text="Baja">
      <formula>NOT(ISERROR(SEARCH("Baja",H20)))</formula>
    </cfRule>
    <cfRule type="containsText" dxfId="481" priority="499" operator="containsText" text="Media">
      <formula>NOT(ISERROR(SEARCH("Media",H20)))</formula>
    </cfRule>
    <cfRule type="containsText" dxfId="480" priority="500" operator="containsText" text="Alta">
      <formula>NOT(ISERROR(SEARCH("Alta",H20)))</formula>
    </cfRule>
    <cfRule type="containsText" dxfId="479" priority="502" operator="containsText" text="Muy Alta">
      <formula>NOT(ISERROR(SEARCH("Muy Alta",H20)))</formula>
    </cfRule>
  </conditionalFormatting>
  <conditionalFormatting sqref="I20:I24">
    <cfRule type="containsText" dxfId="478" priority="493" operator="containsText" text="Catastrófico">
      <formula>NOT(ISERROR(SEARCH("Catastrófico",I20)))</formula>
    </cfRule>
    <cfRule type="containsText" dxfId="477" priority="494" operator="containsText" text="Mayor">
      <formula>NOT(ISERROR(SEARCH("Mayor",I20)))</formula>
    </cfRule>
    <cfRule type="containsText" dxfId="476" priority="495" operator="containsText" text="Menor">
      <formula>NOT(ISERROR(SEARCH("Menor",I20)))</formula>
    </cfRule>
    <cfRule type="containsText" dxfId="475" priority="496" operator="containsText" text="Leve">
      <formula>NOT(ISERROR(SEARCH("Leve",I20)))</formula>
    </cfRule>
    <cfRule type="containsText" dxfId="474" priority="501" operator="containsText" text="Moderado">
      <formula>NOT(ISERROR(SEARCH("Moderado",I20)))</formula>
    </cfRule>
  </conditionalFormatting>
  <conditionalFormatting sqref="K20:K24">
    <cfRule type="containsText" dxfId="473" priority="488" operator="containsText" text="Media">
      <formula>NOT(ISERROR(SEARCH("Media",K20)))</formula>
    </cfRule>
  </conditionalFormatting>
  <conditionalFormatting sqref="L20:L24">
    <cfRule type="containsText" dxfId="472" priority="487" operator="containsText" text="Moderado">
      <formula>NOT(ISERROR(SEARCH("Moderado",L20)))</formula>
    </cfRule>
  </conditionalFormatting>
  <conditionalFormatting sqref="J20:J24">
    <cfRule type="containsText" dxfId="471" priority="486" operator="containsText" text="Moderado">
      <formula>NOT(ISERROR(SEARCH("Moderado",J20)))</formula>
    </cfRule>
  </conditionalFormatting>
  <conditionalFormatting sqref="J20:J24">
    <cfRule type="containsText" dxfId="470" priority="484" operator="containsText" text="Bajo">
      <formula>NOT(ISERROR(SEARCH("Bajo",J20)))</formula>
    </cfRule>
    <cfRule type="containsText" dxfId="469" priority="485" operator="containsText" text="Extremo">
      <formula>NOT(ISERROR(SEARCH("Extremo",J20)))</formula>
    </cfRule>
  </conditionalFormatting>
  <conditionalFormatting sqref="K20:K24">
    <cfRule type="containsText" dxfId="468" priority="482" operator="containsText" text="Baja">
      <formula>NOT(ISERROR(SEARCH("Baja",K20)))</formula>
    </cfRule>
    <cfRule type="containsText" dxfId="467" priority="483" operator="containsText" text="Muy Baja">
      <formula>NOT(ISERROR(SEARCH("Muy Baja",K20)))</formula>
    </cfRule>
  </conditionalFormatting>
  <conditionalFormatting sqref="K20:K24">
    <cfRule type="containsText" dxfId="466" priority="480" operator="containsText" text="Muy Alta">
      <formula>NOT(ISERROR(SEARCH("Muy Alta",K20)))</formula>
    </cfRule>
    <cfRule type="containsText" dxfId="465" priority="481" operator="containsText" text="Alta">
      <formula>NOT(ISERROR(SEARCH("Alta",K20)))</formula>
    </cfRule>
  </conditionalFormatting>
  <conditionalFormatting sqref="L20:L24">
    <cfRule type="containsText" dxfId="464" priority="476" operator="containsText" text="Catastrófico">
      <formula>NOT(ISERROR(SEARCH("Catastrófico",L20)))</formula>
    </cfRule>
    <cfRule type="containsText" dxfId="463" priority="477" operator="containsText" text="Mayor">
      <formula>NOT(ISERROR(SEARCH("Mayor",L20)))</formula>
    </cfRule>
    <cfRule type="containsText" dxfId="462" priority="478" operator="containsText" text="Menor">
      <formula>NOT(ISERROR(SEARCH("Menor",L20)))</formula>
    </cfRule>
    <cfRule type="containsText" dxfId="461" priority="479" operator="containsText" text="Leve">
      <formula>NOT(ISERROR(SEARCH("Leve",L20)))</formula>
    </cfRule>
  </conditionalFormatting>
  <conditionalFormatting sqref="K30:L30">
    <cfRule type="containsText" dxfId="460" priority="470" operator="containsText" text="3- Moderado">
      <formula>NOT(ISERROR(SEARCH("3- Moderado",K30)))</formula>
    </cfRule>
    <cfRule type="containsText" dxfId="459" priority="471" operator="containsText" text="6- Moderado">
      <formula>NOT(ISERROR(SEARCH("6- Moderado",K30)))</formula>
    </cfRule>
    <cfRule type="containsText" dxfId="458" priority="472" operator="containsText" text="4- Moderado">
      <formula>NOT(ISERROR(SEARCH("4- Moderado",K30)))</formula>
    </cfRule>
    <cfRule type="containsText" dxfId="457" priority="473" operator="containsText" text="3- Bajo">
      <formula>NOT(ISERROR(SEARCH("3- Bajo",K30)))</formula>
    </cfRule>
    <cfRule type="containsText" dxfId="456" priority="474" operator="containsText" text="4- Bajo">
      <formula>NOT(ISERROR(SEARCH("4- Bajo",K30)))</formula>
    </cfRule>
    <cfRule type="containsText" dxfId="455" priority="475" operator="containsText" text="1- Bajo">
      <formula>NOT(ISERROR(SEARCH("1- Bajo",K30)))</formula>
    </cfRule>
  </conditionalFormatting>
  <conditionalFormatting sqref="H30:I30">
    <cfRule type="containsText" dxfId="454" priority="464" operator="containsText" text="3- Moderado">
      <formula>NOT(ISERROR(SEARCH("3- Moderado",H30)))</formula>
    </cfRule>
    <cfRule type="containsText" dxfId="453" priority="465" operator="containsText" text="6- Moderado">
      <formula>NOT(ISERROR(SEARCH("6- Moderado",H30)))</formula>
    </cfRule>
    <cfRule type="containsText" dxfId="452" priority="466" operator="containsText" text="4- Moderado">
      <formula>NOT(ISERROR(SEARCH("4- Moderado",H30)))</formula>
    </cfRule>
    <cfRule type="containsText" dxfId="451" priority="467" operator="containsText" text="3- Bajo">
      <formula>NOT(ISERROR(SEARCH("3- Bajo",H30)))</formula>
    </cfRule>
    <cfRule type="containsText" dxfId="450" priority="468" operator="containsText" text="4- Bajo">
      <formula>NOT(ISERROR(SEARCH("4- Bajo",H30)))</formula>
    </cfRule>
    <cfRule type="containsText" dxfId="449" priority="469" operator="containsText" text="1- Bajo">
      <formula>NOT(ISERROR(SEARCH("1- Bajo",H30)))</formula>
    </cfRule>
  </conditionalFormatting>
  <conditionalFormatting sqref="A30 C30:E30">
    <cfRule type="containsText" dxfId="448" priority="458" operator="containsText" text="3- Moderado">
      <formula>NOT(ISERROR(SEARCH("3- Moderado",A30)))</formula>
    </cfRule>
    <cfRule type="containsText" dxfId="447" priority="459" operator="containsText" text="6- Moderado">
      <formula>NOT(ISERROR(SEARCH("6- Moderado",A30)))</formula>
    </cfRule>
    <cfRule type="containsText" dxfId="446" priority="460" operator="containsText" text="4- Moderado">
      <formula>NOT(ISERROR(SEARCH("4- Moderado",A30)))</formula>
    </cfRule>
    <cfRule type="containsText" dxfId="445" priority="461" operator="containsText" text="3- Bajo">
      <formula>NOT(ISERROR(SEARCH("3- Bajo",A30)))</formula>
    </cfRule>
    <cfRule type="containsText" dxfId="444" priority="462" operator="containsText" text="4- Bajo">
      <formula>NOT(ISERROR(SEARCH("4- Bajo",A30)))</formula>
    </cfRule>
    <cfRule type="containsText" dxfId="443" priority="463" operator="containsText" text="1- Bajo">
      <formula>NOT(ISERROR(SEARCH("1- Bajo",A30)))</formula>
    </cfRule>
  </conditionalFormatting>
  <conditionalFormatting sqref="F30:G30">
    <cfRule type="containsText" dxfId="442" priority="452" operator="containsText" text="3- Moderado">
      <formula>NOT(ISERROR(SEARCH("3- Moderado",F30)))</formula>
    </cfRule>
    <cfRule type="containsText" dxfId="441" priority="453" operator="containsText" text="6- Moderado">
      <formula>NOT(ISERROR(SEARCH("6- Moderado",F30)))</formula>
    </cfRule>
    <cfRule type="containsText" dxfId="440" priority="454" operator="containsText" text="4- Moderado">
      <formula>NOT(ISERROR(SEARCH("4- Moderado",F30)))</formula>
    </cfRule>
    <cfRule type="containsText" dxfId="439" priority="455" operator="containsText" text="3- Bajo">
      <formula>NOT(ISERROR(SEARCH("3- Bajo",F30)))</formula>
    </cfRule>
    <cfRule type="containsText" dxfId="438" priority="456" operator="containsText" text="4- Bajo">
      <formula>NOT(ISERROR(SEARCH("4- Bajo",F30)))</formula>
    </cfRule>
    <cfRule type="containsText" dxfId="437" priority="457" operator="containsText" text="1- Bajo">
      <formula>NOT(ISERROR(SEARCH("1- Bajo",F30)))</formula>
    </cfRule>
  </conditionalFormatting>
  <conditionalFormatting sqref="J30:J34">
    <cfRule type="containsText" dxfId="436" priority="447" operator="containsText" text="Bajo">
      <formula>NOT(ISERROR(SEARCH("Bajo",J30)))</formula>
    </cfRule>
    <cfRule type="containsText" dxfId="435" priority="448" operator="containsText" text="Moderado">
      <formula>NOT(ISERROR(SEARCH("Moderado",J30)))</formula>
    </cfRule>
    <cfRule type="containsText" dxfId="434" priority="449" operator="containsText" text="Alto">
      <formula>NOT(ISERROR(SEARCH("Alto",J30)))</formula>
    </cfRule>
    <cfRule type="containsText" dxfId="433" priority="450" operator="containsText" text="Extremo">
      <formula>NOT(ISERROR(SEARCH("Extremo",J30)))</formula>
    </cfRule>
    <cfRule type="colorScale" priority="451">
      <colorScale>
        <cfvo type="min"/>
        <cfvo type="max"/>
        <color rgb="FFFF7128"/>
        <color rgb="FFFFEF9C"/>
      </colorScale>
    </cfRule>
  </conditionalFormatting>
  <conditionalFormatting sqref="M30:M34">
    <cfRule type="containsText" dxfId="432" priority="422" operator="containsText" text="Moderado">
      <formula>NOT(ISERROR(SEARCH("Moderado",M30)))</formula>
    </cfRule>
    <cfRule type="containsText" dxfId="431" priority="442" operator="containsText" text="Bajo">
      <formula>NOT(ISERROR(SEARCH("Bajo",M30)))</formula>
    </cfRule>
    <cfRule type="containsText" dxfId="430" priority="443" operator="containsText" text="Moderado">
      <formula>NOT(ISERROR(SEARCH("Moderado",M30)))</formula>
    </cfRule>
    <cfRule type="containsText" dxfId="429" priority="444" operator="containsText" text="Alto">
      <formula>NOT(ISERROR(SEARCH("Alto",M30)))</formula>
    </cfRule>
    <cfRule type="containsText" dxfId="428" priority="445" operator="containsText" text="Extremo">
      <formula>NOT(ISERROR(SEARCH("Extremo",M30)))</formula>
    </cfRule>
    <cfRule type="colorScale" priority="446">
      <colorScale>
        <cfvo type="min"/>
        <cfvo type="max"/>
        <color rgb="FFFF7128"/>
        <color rgb="FFFFEF9C"/>
      </colorScale>
    </cfRule>
  </conditionalFormatting>
  <conditionalFormatting sqref="N30">
    <cfRule type="containsText" dxfId="427" priority="436" operator="containsText" text="3- Moderado">
      <formula>NOT(ISERROR(SEARCH("3- Moderado",N30)))</formula>
    </cfRule>
    <cfRule type="containsText" dxfId="426" priority="437" operator="containsText" text="6- Moderado">
      <formula>NOT(ISERROR(SEARCH("6- Moderado",N30)))</formula>
    </cfRule>
    <cfRule type="containsText" dxfId="425" priority="438" operator="containsText" text="4- Moderado">
      <formula>NOT(ISERROR(SEARCH("4- Moderado",N30)))</formula>
    </cfRule>
    <cfRule type="containsText" dxfId="424" priority="439" operator="containsText" text="3- Bajo">
      <formula>NOT(ISERROR(SEARCH("3- Bajo",N30)))</formula>
    </cfRule>
    <cfRule type="containsText" dxfId="423" priority="440" operator="containsText" text="4- Bajo">
      <formula>NOT(ISERROR(SEARCH("4- Bajo",N30)))</formula>
    </cfRule>
    <cfRule type="containsText" dxfId="422" priority="441" operator="containsText" text="1- Bajo">
      <formula>NOT(ISERROR(SEARCH("1- Bajo",N30)))</formula>
    </cfRule>
  </conditionalFormatting>
  <conditionalFormatting sqref="H30:H34">
    <cfRule type="containsText" dxfId="421" priority="423" operator="containsText" text="Muy Alta">
      <formula>NOT(ISERROR(SEARCH("Muy Alta",H30)))</formula>
    </cfRule>
    <cfRule type="containsText" dxfId="420" priority="424" operator="containsText" text="Alta">
      <formula>NOT(ISERROR(SEARCH("Alta",H30)))</formula>
    </cfRule>
    <cfRule type="containsText" dxfId="419" priority="425" operator="containsText" text="Muy Alta">
      <formula>NOT(ISERROR(SEARCH("Muy Alta",H30)))</formula>
    </cfRule>
    <cfRule type="containsText" dxfId="418" priority="430" operator="containsText" text="Muy Baja">
      <formula>NOT(ISERROR(SEARCH("Muy Baja",H30)))</formula>
    </cfRule>
    <cfRule type="containsText" dxfId="417" priority="431" operator="containsText" text="Baja">
      <formula>NOT(ISERROR(SEARCH("Baja",H30)))</formula>
    </cfRule>
    <cfRule type="containsText" dxfId="416" priority="432" operator="containsText" text="Media">
      <formula>NOT(ISERROR(SEARCH("Media",H30)))</formula>
    </cfRule>
    <cfRule type="containsText" dxfId="415" priority="433" operator="containsText" text="Alta">
      <formula>NOT(ISERROR(SEARCH("Alta",H30)))</formula>
    </cfRule>
    <cfRule type="containsText" dxfId="414" priority="435" operator="containsText" text="Muy Alta">
      <formula>NOT(ISERROR(SEARCH("Muy Alta",H30)))</formula>
    </cfRule>
  </conditionalFormatting>
  <conditionalFormatting sqref="I30:I34">
    <cfRule type="containsText" dxfId="413" priority="426" operator="containsText" text="Catastrófico">
      <formula>NOT(ISERROR(SEARCH("Catastrófico",I30)))</formula>
    </cfRule>
    <cfRule type="containsText" dxfId="412" priority="427" operator="containsText" text="Mayor">
      <formula>NOT(ISERROR(SEARCH("Mayor",I30)))</formula>
    </cfRule>
    <cfRule type="containsText" dxfId="411" priority="428" operator="containsText" text="Menor">
      <formula>NOT(ISERROR(SEARCH("Menor",I30)))</formula>
    </cfRule>
    <cfRule type="containsText" dxfId="410" priority="429" operator="containsText" text="Leve">
      <formula>NOT(ISERROR(SEARCH("Leve",I30)))</formula>
    </cfRule>
    <cfRule type="containsText" dxfId="409" priority="434" operator="containsText" text="Moderado">
      <formula>NOT(ISERROR(SEARCH("Moderado",I30)))</formula>
    </cfRule>
  </conditionalFormatting>
  <conditionalFormatting sqref="K30:K34">
    <cfRule type="containsText" dxfId="408" priority="421" operator="containsText" text="Media">
      <formula>NOT(ISERROR(SEARCH("Media",K30)))</formula>
    </cfRule>
  </conditionalFormatting>
  <conditionalFormatting sqref="L30:L34">
    <cfRule type="containsText" dxfId="407" priority="420" operator="containsText" text="Moderado">
      <formula>NOT(ISERROR(SEARCH("Moderado",L30)))</formula>
    </cfRule>
  </conditionalFormatting>
  <conditionalFormatting sqref="J30:J34">
    <cfRule type="containsText" dxfId="406" priority="419" operator="containsText" text="Moderado">
      <formula>NOT(ISERROR(SEARCH("Moderado",J30)))</formula>
    </cfRule>
  </conditionalFormatting>
  <conditionalFormatting sqref="J30:J34">
    <cfRule type="containsText" dxfId="405" priority="417" operator="containsText" text="Bajo">
      <formula>NOT(ISERROR(SEARCH("Bajo",J30)))</formula>
    </cfRule>
    <cfRule type="containsText" dxfId="404" priority="418" operator="containsText" text="Extremo">
      <formula>NOT(ISERROR(SEARCH("Extremo",J30)))</formula>
    </cfRule>
  </conditionalFormatting>
  <conditionalFormatting sqref="K30:K34">
    <cfRule type="containsText" dxfId="403" priority="415" operator="containsText" text="Baja">
      <formula>NOT(ISERROR(SEARCH("Baja",K30)))</formula>
    </cfRule>
    <cfRule type="containsText" dxfId="402" priority="416" operator="containsText" text="Muy Baja">
      <formula>NOT(ISERROR(SEARCH("Muy Baja",K30)))</formula>
    </cfRule>
  </conditionalFormatting>
  <conditionalFormatting sqref="K30:K34">
    <cfRule type="containsText" dxfId="401" priority="413" operator="containsText" text="Muy Alta">
      <formula>NOT(ISERROR(SEARCH("Muy Alta",K30)))</formula>
    </cfRule>
    <cfRule type="containsText" dxfId="400" priority="414" operator="containsText" text="Alta">
      <formula>NOT(ISERROR(SEARCH("Alta",K30)))</formula>
    </cfRule>
  </conditionalFormatting>
  <conditionalFormatting sqref="L30:L34">
    <cfRule type="containsText" dxfId="399" priority="409" operator="containsText" text="Catastrófico">
      <formula>NOT(ISERROR(SEARCH("Catastrófico",L30)))</formula>
    </cfRule>
    <cfRule type="containsText" dxfId="398" priority="410" operator="containsText" text="Mayor">
      <formula>NOT(ISERROR(SEARCH("Mayor",L30)))</formula>
    </cfRule>
    <cfRule type="containsText" dxfId="397" priority="411" operator="containsText" text="Menor">
      <formula>NOT(ISERROR(SEARCH("Menor",L30)))</formula>
    </cfRule>
    <cfRule type="containsText" dxfId="396" priority="412" operator="containsText" text="Leve">
      <formula>NOT(ISERROR(SEARCH("Leve",L30)))</formula>
    </cfRule>
  </conditionalFormatting>
  <conditionalFormatting sqref="K35:L35">
    <cfRule type="containsText" dxfId="395" priority="403" operator="containsText" text="3- Moderado">
      <formula>NOT(ISERROR(SEARCH("3- Moderado",K35)))</formula>
    </cfRule>
    <cfRule type="containsText" dxfId="394" priority="404" operator="containsText" text="6- Moderado">
      <formula>NOT(ISERROR(SEARCH("6- Moderado",K35)))</formula>
    </cfRule>
    <cfRule type="containsText" dxfId="393" priority="405" operator="containsText" text="4- Moderado">
      <formula>NOT(ISERROR(SEARCH("4- Moderado",K35)))</formula>
    </cfRule>
    <cfRule type="containsText" dxfId="392" priority="406" operator="containsText" text="3- Bajo">
      <formula>NOT(ISERROR(SEARCH("3- Bajo",K35)))</formula>
    </cfRule>
    <cfRule type="containsText" dxfId="391" priority="407" operator="containsText" text="4- Bajo">
      <formula>NOT(ISERROR(SEARCH("4- Bajo",K35)))</formula>
    </cfRule>
    <cfRule type="containsText" dxfId="390" priority="408" operator="containsText" text="1- Bajo">
      <formula>NOT(ISERROR(SEARCH("1- Bajo",K35)))</formula>
    </cfRule>
  </conditionalFormatting>
  <conditionalFormatting sqref="H35:I35">
    <cfRule type="containsText" dxfId="389" priority="397" operator="containsText" text="3- Moderado">
      <formula>NOT(ISERROR(SEARCH("3- Moderado",H35)))</formula>
    </cfRule>
    <cfRule type="containsText" dxfId="388" priority="398" operator="containsText" text="6- Moderado">
      <formula>NOT(ISERROR(SEARCH("6- Moderado",H35)))</formula>
    </cfRule>
    <cfRule type="containsText" dxfId="387" priority="399" operator="containsText" text="4- Moderado">
      <formula>NOT(ISERROR(SEARCH("4- Moderado",H35)))</formula>
    </cfRule>
    <cfRule type="containsText" dxfId="386" priority="400" operator="containsText" text="3- Bajo">
      <formula>NOT(ISERROR(SEARCH("3- Bajo",H35)))</formula>
    </cfRule>
    <cfRule type="containsText" dxfId="385" priority="401" operator="containsText" text="4- Bajo">
      <formula>NOT(ISERROR(SEARCH("4- Bajo",H35)))</formula>
    </cfRule>
    <cfRule type="containsText" dxfId="384" priority="402" operator="containsText" text="1- Bajo">
      <formula>NOT(ISERROR(SEARCH("1- Bajo",H35)))</formula>
    </cfRule>
  </conditionalFormatting>
  <conditionalFormatting sqref="A35 C35:E35">
    <cfRule type="containsText" dxfId="383" priority="391" operator="containsText" text="3- Moderado">
      <formula>NOT(ISERROR(SEARCH("3- Moderado",A35)))</formula>
    </cfRule>
    <cfRule type="containsText" dxfId="382" priority="392" operator="containsText" text="6- Moderado">
      <formula>NOT(ISERROR(SEARCH("6- Moderado",A35)))</formula>
    </cfRule>
    <cfRule type="containsText" dxfId="381" priority="393" operator="containsText" text="4- Moderado">
      <formula>NOT(ISERROR(SEARCH("4- Moderado",A35)))</formula>
    </cfRule>
    <cfRule type="containsText" dxfId="380" priority="394" operator="containsText" text="3- Bajo">
      <formula>NOT(ISERROR(SEARCH("3- Bajo",A35)))</formula>
    </cfRule>
    <cfRule type="containsText" dxfId="379" priority="395" operator="containsText" text="4- Bajo">
      <formula>NOT(ISERROR(SEARCH("4- Bajo",A35)))</formula>
    </cfRule>
    <cfRule type="containsText" dxfId="378" priority="396" operator="containsText" text="1- Bajo">
      <formula>NOT(ISERROR(SEARCH("1- Bajo",A35)))</formula>
    </cfRule>
  </conditionalFormatting>
  <conditionalFormatting sqref="F35:G35">
    <cfRule type="containsText" dxfId="377" priority="385" operator="containsText" text="3- Moderado">
      <formula>NOT(ISERROR(SEARCH("3- Moderado",F35)))</formula>
    </cfRule>
    <cfRule type="containsText" dxfId="376" priority="386" operator="containsText" text="6- Moderado">
      <formula>NOT(ISERROR(SEARCH("6- Moderado",F35)))</formula>
    </cfRule>
    <cfRule type="containsText" dxfId="375" priority="387" operator="containsText" text="4- Moderado">
      <formula>NOT(ISERROR(SEARCH("4- Moderado",F35)))</formula>
    </cfRule>
    <cfRule type="containsText" dxfId="374" priority="388" operator="containsText" text="3- Bajo">
      <formula>NOT(ISERROR(SEARCH("3- Bajo",F35)))</formula>
    </cfRule>
    <cfRule type="containsText" dxfId="373" priority="389" operator="containsText" text="4- Bajo">
      <formula>NOT(ISERROR(SEARCH("4- Bajo",F35)))</formula>
    </cfRule>
    <cfRule type="containsText" dxfId="372" priority="390" operator="containsText" text="1- Bajo">
      <formula>NOT(ISERROR(SEARCH("1- Bajo",F35)))</formula>
    </cfRule>
  </conditionalFormatting>
  <conditionalFormatting sqref="J35:J39">
    <cfRule type="containsText" dxfId="371" priority="380" operator="containsText" text="Bajo">
      <formula>NOT(ISERROR(SEARCH("Bajo",J35)))</formula>
    </cfRule>
    <cfRule type="containsText" dxfId="370" priority="381" operator="containsText" text="Moderado">
      <formula>NOT(ISERROR(SEARCH("Moderado",J35)))</formula>
    </cfRule>
    <cfRule type="containsText" dxfId="369" priority="382" operator="containsText" text="Alto">
      <formula>NOT(ISERROR(SEARCH("Alto",J35)))</formula>
    </cfRule>
    <cfRule type="containsText" dxfId="368" priority="383" operator="containsText" text="Extremo">
      <formula>NOT(ISERROR(SEARCH("Extremo",J35)))</formula>
    </cfRule>
    <cfRule type="colorScale" priority="384">
      <colorScale>
        <cfvo type="min"/>
        <cfvo type="max"/>
        <color rgb="FFFF7128"/>
        <color rgb="FFFFEF9C"/>
      </colorScale>
    </cfRule>
  </conditionalFormatting>
  <conditionalFormatting sqref="M35:M39">
    <cfRule type="containsText" dxfId="367" priority="355" operator="containsText" text="Moderado">
      <formula>NOT(ISERROR(SEARCH("Moderado",M35)))</formula>
    </cfRule>
    <cfRule type="containsText" dxfId="366" priority="375" operator="containsText" text="Bajo">
      <formula>NOT(ISERROR(SEARCH("Bajo",M35)))</formula>
    </cfRule>
    <cfRule type="containsText" dxfId="365" priority="376" operator="containsText" text="Moderado">
      <formula>NOT(ISERROR(SEARCH("Moderado",M35)))</formula>
    </cfRule>
    <cfRule type="containsText" dxfId="364" priority="377" operator="containsText" text="Alto">
      <formula>NOT(ISERROR(SEARCH("Alto",M35)))</formula>
    </cfRule>
    <cfRule type="containsText" dxfId="363" priority="378" operator="containsText" text="Extremo">
      <formula>NOT(ISERROR(SEARCH("Extremo",M35)))</formula>
    </cfRule>
    <cfRule type="colorScale" priority="379">
      <colorScale>
        <cfvo type="min"/>
        <cfvo type="max"/>
        <color rgb="FFFF7128"/>
        <color rgb="FFFFEF9C"/>
      </colorScale>
    </cfRule>
  </conditionalFormatting>
  <conditionalFormatting sqref="N35">
    <cfRule type="containsText" dxfId="362" priority="369" operator="containsText" text="3- Moderado">
      <formula>NOT(ISERROR(SEARCH("3- Moderado",N35)))</formula>
    </cfRule>
    <cfRule type="containsText" dxfId="361" priority="370" operator="containsText" text="6- Moderado">
      <formula>NOT(ISERROR(SEARCH("6- Moderado",N35)))</formula>
    </cfRule>
    <cfRule type="containsText" dxfId="360" priority="371" operator="containsText" text="4- Moderado">
      <formula>NOT(ISERROR(SEARCH("4- Moderado",N35)))</formula>
    </cfRule>
    <cfRule type="containsText" dxfId="359" priority="372" operator="containsText" text="3- Bajo">
      <formula>NOT(ISERROR(SEARCH("3- Bajo",N35)))</formula>
    </cfRule>
    <cfRule type="containsText" dxfId="358" priority="373" operator="containsText" text="4- Bajo">
      <formula>NOT(ISERROR(SEARCH("4- Bajo",N35)))</formula>
    </cfRule>
    <cfRule type="containsText" dxfId="357" priority="374" operator="containsText" text="1- Bajo">
      <formula>NOT(ISERROR(SEARCH("1- Bajo",N35)))</formula>
    </cfRule>
  </conditionalFormatting>
  <conditionalFormatting sqref="H35:H39">
    <cfRule type="containsText" dxfId="356" priority="356" operator="containsText" text="Muy Alta">
      <formula>NOT(ISERROR(SEARCH("Muy Alta",H35)))</formula>
    </cfRule>
    <cfRule type="containsText" dxfId="355" priority="357" operator="containsText" text="Alta">
      <formula>NOT(ISERROR(SEARCH("Alta",H35)))</formula>
    </cfRule>
    <cfRule type="containsText" dxfId="354" priority="358" operator="containsText" text="Muy Alta">
      <formula>NOT(ISERROR(SEARCH("Muy Alta",H35)))</formula>
    </cfRule>
    <cfRule type="containsText" dxfId="353" priority="363" operator="containsText" text="Muy Baja">
      <formula>NOT(ISERROR(SEARCH("Muy Baja",H35)))</formula>
    </cfRule>
    <cfRule type="containsText" dxfId="352" priority="364" operator="containsText" text="Baja">
      <formula>NOT(ISERROR(SEARCH("Baja",H35)))</formula>
    </cfRule>
    <cfRule type="containsText" dxfId="351" priority="365" operator="containsText" text="Media">
      <formula>NOT(ISERROR(SEARCH("Media",H35)))</formula>
    </cfRule>
    <cfRule type="containsText" dxfId="350" priority="366" operator="containsText" text="Alta">
      <formula>NOT(ISERROR(SEARCH("Alta",H35)))</formula>
    </cfRule>
    <cfRule type="containsText" dxfId="349" priority="368" operator="containsText" text="Muy Alta">
      <formula>NOT(ISERROR(SEARCH("Muy Alta",H35)))</formula>
    </cfRule>
  </conditionalFormatting>
  <conditionalFormatting sqref="I35:I39">
    <cfRule type="containsText" dxfId="348" priority="359" operator="containsText" text="Catastrófico">
      <formula>NOT(ISERROR(SEARCH("Catastrófico",I35)))</formula>
    </cfRule>
    <cfRule type="containsText" dxfId="347" priority="360" operator="containsText" text="Mayor">
      <formula>NOT(ISERROR(SEARCH("Mayor",I35)))</formula>
    </cfRule>
    <cfRule type="containsText" dxfId="346" priority="361" operator="containsText" text="Menor">
      <formula>NOT(ISERROR(SEARCH("Menor",I35)))</formula>
    </cfRule>
    <cfRule type="containsText" dxfId="345" priority="362" operator="containsText" text="Leve">
      <formula>NOT(ISERROR(SEARCH("Leve",I35)))</formula>
    </cfRule>
    <cfRule type="containsText" dxfId="344" priority="367" operator="containsText" text="Moderado">
      <formula>NOT(ISERROR(SEARCH("Moderado",I35)))</formula>
    </cfRule>
  </conditionalFormatting>
  <conditionalFormatting sqref="K35:K39">
    <cfRule type="containsText" dxfId="343" priority="354" operator="containsText" text="Media">
      <formula>NOT(ISERROR(SEARCH("Media",K35)))</formula>
    </cfRule>
  </conditionalFormatting>
  <conditionalFormatting sqref="L35:L39">
    <cfRule type="containsText" dxfId="342" priority="353" operator="containsText" text="Moderado">
      <formula>NOT(ISERROR(SEARCH("Moderado",L35)))</formula>
    </cfRule>
  </conditionalFormatting>
  <conditionalFormatting sqref="J35:J39">
    <cfRule type="containsText" dxfId="341" priority="352" operator="containsText" text="Moderado">
      <formula>NOT(ISERROR(SEARCH("Moderado",J35)))</formula>
    </cfRule>
  </conditionalFormatting>
  <conditionalFormatting sqref="J35:J39">
    <cfRule type="containsText" dxfId="340" priority="350" operator="containsText" text="Bajo">
      <formula>NOT(ISERROR(SEARCH("Bajo",J35)))</formula>
    </cfRule>
    <cfRule type="containsText" dxfId="339" priority="351" operator="containsText" text="Extremo">
      <formula>NOT(ISERROR(SEARCH("Extremo",J35)))</formula>
    </cfRule>
  </conditionalFormatting>
  <conditionalFormatting sqref="K35:K39">
    <cfRule type="containsText" dxfId="338" priority="348" operator="containsText" text="Baja">
      <formula>NOT(ISERROR(SEARCH("Baja",K35)))</formula>
    </cfRule>
    <cfRule type="containsText" dxfId="337" priority="349" operator="containsText" text="Muy Baja">
      <formula>NOT(ISERROR(SEARCH("Muy Baja",K35)))</formula>
    </cfRule>
  </conditionalFormatting>
  <conditionalFormatting sqref="K35:K39">
    <cfRule type="containsText" dxfId="336" priority="346" operator="containsText" text="Muy Alta">
      <formula>NOT(ISERROR(SEARCH("Muy Alta",K35)))</formula>
    </cfRule>
    <cfRule type="containsText" dxfId="335" priority="347" operator="containsText" text="Alta">
      <formula>NOT(ISERROR(SEARCH("Alta",K35)))</formula>
    </cfRule>
  </conditionalFormatting>
  <conditionalFormatting sqref="L35:L39">
    <cfRule type="containsText" dxfId="334" priority="342" operator="containsText" text="Catastrófico">
      <formula>NOT(ISERROR(SEARCH("Catastrófico",L35)))</formula>
    </cfRule>
    <cfRule type="containsText" dxfId="333" priority="343" operator="containsText" text="Mayor">
      <formula>NOT(ISERROR(SEARCH("Mayor",L35)))</formula>
    </cfRule>
    <cfRule type="containsText" dxfId="332" priority="344" operator="containsText" text="Menor">
      <formula>NOT(ISERROR(SEARCH("Menor",L35)))</formula>
    </cfRule>
    <cfRule type="containsText" dxfId="331" priority="345" operator="containsText" text="Leve">
      <formula>NOT(ISERROR(SEARCH("Leve",L35)))</formula>
    </cfRule>
  </conditionalFormatting>
  <conditionalFormatting sqref="K40:L40">
    <cfRule type="containsText" dxfId="330" priority="336" operator="containsText" text="3- Moderado">
      <formula>NOT(ISERROR(SEARCH("3- Moderado",K40)))</formula>
    </cfRule>
    <cfRule type="containsText" dxfId="329" priority="337" operator="containsText" text="6- Moderado">
      <formula>NOT(ISERROR(SEARCH("6- Moderado",K40)))</formula>
    </cfRule>
    <cfRule type="containsText" dxfId="328" priority="338" operator="containsText" text="4- Moderado">
      <formula>NOT(ISERROR(SEARCH("4- Moderado",K40)))</formula>
    </cfRule>
    <cfRule type="containsText" dxfId="327" priority="339" operator="containsText" text="3- Bajo">
      <formula>NOT(ISERROR(SEARCH("3- Bajo",K40)))</formula>
    </cfRule>
    <cfRule type="containsText" dxfId="326" priority="340" operator="containsText" text="4- Bajo">
      <formula>NOT(ISERROR(SEARCH("4- Bajo",K40)))</formula>
    </cfRule>
    <cfRule type="containsText" dxfId="325" priority="341" operator="containsText" text="1- Bajo">
      <formula>NOT(ISERROR(SEARCH("1- Bajo",K40)))</formula>
    </cfRule>
  </conditionalFormatting>
  <conditionalFormatting sqref="H40:I40">
    <cfRule type="containsText" dxfId="324" priority="330" operator="containsText" text="3- Moderado">
      <formula>NOT(ISERROR(SEARCH("3- Moderado",H40)))</formula>
    </cfRule>
    <cfRule type="containsText" dxfId="323" priority="331" operator="containsText" text="6- Moderado">
      <formula>NOT(ISERROR(SEARCH("6- Moderado",H40)))</formula>
    </cfRule>
    <cfRule type="containsText" dxfId="322" priority="332" operator="containsText" text="4- Moderado">
      <formula>NOT(ISERROR(SEARCH("4- Moderado",H40)))</formula>
    </cfRule>
    <cfRule type="containsText" dxfId="321" priority="333" operator="containsText" text="3- Bajo">
      <formula>NOT(ISERROR(SEARCH("3- Bajo",H40)))</formula>
    </cfRule>
    <cfRule type="containsText" dxfId="320" priority="334" operator="containsText" text="4- Bajo">
      <formula>NOT(ISERROR(SEARCH("4- Bajo",H40)))</formula>
    </cfRule>
    <cfRule type="containsText" dxfId="319" priority="335" operator="containsText" text="1- Bajo">
      <formula>NOT(ISERROR(SEARCH("1- Bajo",H40)))</formula>
    </cfRule>
  </conditionalFormatting>
  <conditionalFormatting sqref="A40 C40:E40">
    <cfRule type="containsText" dxfId="318" priority="324" operator="containsText" text="3- Moderado">
      <formula>NOT(ISERROR(SEARCH("3- Moderado",A40)))</formula>
    </cfRule>
    <cfRule type="containsText" dxfId="317" priority="325" operator="containsText" text="6- Moderado">
      <formula>NOT(ISERROR(SEARCH("6- Moderado",A40)))</formula>
    </cfRule>
    <cfRule type="containsText" dxfId="316" priority="326" operator="containsText" text="4- Moderado">
      <formula>NOT(ISERROR(SEARCH("4- Moderado",A40)))</formula>
    </cfRule>
    <cfRule type="containsText" dxfId="315" priority="327" operator="containsText" text="3- Bajo">
      <formula>NOT(ISERROR(SEARCH("3- Bajo",A40)))</formula>
    </cfRule>
    <cfRule type="containsText" dxfId="314" priority="328" operator="containsText" text="4- Bajo">
      <formula>NOT(ISERROR(SEARCH("4- Bajo",A40)))</formula>
    </cfRule>
    <cfRule type="containsText" dxfId="313" priority="329" operator="containsText" text="1- Bajo">
      <formula>NOT(ISERROR(SEARCH("1- Bajo",A40)))</formula>
    </cfRule>
  </conditionalFormatting>
  <conditionalFormatting sqref="F40:G40">
    <cfRule type="containsText" dxfId="312" priority="318" operator="containsText" text="3- Moderado">
      <formula>NOT(ISERROR(SEARCH("3- Moderado",F40)))</formula>
    </cfRule>
    <cfRule type="containsText" dxfId="311" priority="319" operator="containsText" text="6- Moderado">
      <formula>NOT(ISERROR(SEARCH("6- Moderado",F40)))</formula>
    </cfRule>
    <cfRule type="containsText" dxfId="310" priority="320" operator="containsText" text="4- Moderado">
      <formula>NOT(ISERROR(SEARCH("4- Moderado",F40)))</formula>
    </cfRule>
    <cfRule type="containsText" dxfId="309" priority="321" operator="containsText" text="3- Bajo">
      <formula>NOT(ISERROR(SEARCH("3- Bajo",F40)))</formula>
    </cfRule>
    <cfRule type="containsText" dxfId="308" priority="322" operator="containsText" text="4- Bajo">
      <formula>NOT(ISERROR(SEARCH("4- Bajo",F40)))</formula>
    </cfRule>
    <cfRule type="containsText" dxfId="307" priority="323" operator="containsText" text="1- Bajo">
      <formula>NOT(ISERROR(SEARCH("1- Bajo",F40)))</formula>
    </cfRule>
  </conditionalFormatting>
  <conditionalFormatting sqref="J40:J44">
    <cfRule type="containsText" dxfId="306" priority="313" operator="containsText" text="Bajo">
      <formula>NOT(ISERROR(SEARCH("Bajo",J40)))</formula>
    </cfRule>
    <cfRule type="containsText" dxfId="305" priority="314" operator="containsText" text="Moderado">
      <formula>NOT(ISERROR(SEARCH("Moderado",J40)))</formula>
    </cfRule>
    <cfRule type="containsText" dxfId="304" priority="315" operator="containsText" text="Alto">
      <formula>NOT(ISERROR(SEARCH("Alto",J40)))</formula>
    </cfRule>
    <cfRule type="containsText" dxfId="303" priority="316" operator="containsText" text="Extremo">
      <formula>NOT(ISERROR(SEARCH("Extremo",J40)))</formula>
    </cfRule>
    <cfRule type="colorScale" priority="317">
      <colorScale>
        <cfvo type="min"/>
        <cfvo type="max"/>
        <color rgb="FFFF7128"/>
        <color rgb="FFFFEF9C"/>
      </colorScale>
    </cfRule>
  </conditionalFormatting>
  <conditionalFormatting sqref="M40:M44">
    <cfRule type="containsText" dxfId="302" priority="288" operator="containsText" text="Moderado">
      <formula>NOT(ISERROR(SEARCH("Moderado",M40)))</formula>
    </cfRule>
    <cfRule type="containsText" dxfId="301" priority="308" operator="containsText" text="Bajo">
      <formula>NOT(ISERROR(SEARCH("Bajo",M40)))</formula>
    </cfRule>
    <cfRule type="containsText" dxfId="300" priority="309" operator="containsText" text="Moderado">
      <formula>NOT(ISERROR(SEARCH("Moderado",M40)))</formula>
    </cfRule>
    <cfRule type="containsText" dxfId="299" priority="310" operator="containsText" text="Alto">
      <formula>NOT(ISERROR(SEARCH("Alto",M40)))</formula>
    </cfRule>
    <cfRule type="containsText" dxfId="298" priority="311" operator="containsText" text="Extremo">
      <formula>NOT(ISERROR(SEARCH("Extremo",M40)))</formula>
    </cfRule>
    <cfRule type="colorScale" priority="312">
      <colorScale>
        <cfvo type="min"/>
        <cfvo type="max"/>
        <color rgb="FFFF7128"/>
        <color rgb="FFFFEF9C"/>
      </colorScale>
    </cfRule>
  </conditionalFormatting>
  <conditionalFormatting sqref="N40">
    <cfRule type="containsText" dxfId="297" priority="302" operator="containsText" text="3- Moderado">
      <formula>NOT(ISERROR(SEARCH("3- Moderado",N40)))</formula>
    </cfRule>
    <cfRule type="containsText" dxfId="296" priority="303" operator="containsText" text="6- Moderado">
      <formula>NOT(ISERROR(SEARCH("6- Moderado",N40)))</formula>
    </cfRule>
    <cfRule type="containsText" dxfId="295" priority="304" operator="containsText" text="4- Moderado">
      <formula>NOT(ISERROR(SEARCH("4- Moderado",N40)))</formula>
    </cfRule>
    <cfRule type="containsText" dxfId="294" priority="305" operator="containsText" text="3- Bajo">
      <formula>NOT(ISERROR(SEARCH("3- Bajo",N40)))</formula>
    </cfRule>
    <cfRule type="containsText" dxfId="293" priority="306" operator="containsText" text="4- Bajo">
      <formula>NOT(ISERROR(SEARCH("4- Bajo",N40)))</formula>
    </cfRule>
    <cfRule type="containsText" dxfId="292" priority="307" operator="containsText" text="1- Bajo">
      <formula>NOT(ISERROR(SEARCH("1- Bajo",N40)))</formula>
    </cfRule>
  </conditionalFormatting>
  <conditionalFormatting sqref="H40:H44">
    <cfRule type="containsText" dxfId="291" priority="289" operator="containsText" text="Muy Alta">
      <formula>NOT(ISERROR(SEARCH("Muy Alta",H40)))</formula>
    </cfRule>
    <cfRule type="containsText" dxfId="290" priority="290" operator="containsText" text="Alta">
      <formula>NOT(ISERROR(SEARCH("Alta",H40)))</formula>
    </cfRule>
    <cfRule type="containsText" dxfId="289" priority="291" operator="containsText" text="Muy Alta">
      <formula>NOT(ISERROR(SEARCH("Muy Alta",H40)))</formula>
    </cfRule>
    <cfRule type="containsText" dxfId="288" priority="296" operator="containsText" text="Muy Baja">
      <formula>NOT(ISERROR(SEARCH("Muy Baja",H40)))</formula>
    </cfRule>
    <cfRule type="containsText" dxfId="287" priority="297" operator="containsText" text="Baja">
      <formula>NOT(ISERROR(SEARCH("Baja",H40)))</formula>
    </cfRule>
    <cfRule type="containsText" dxfId="286" priority="298" operator="containsText" text="Media">
      <formula>NOT(ISERROR(SEARCH("Media",H40)))</formula>
    </cfRule>
    <cfRule type="containsText" dxfId="285" priority="299" operator="containsText" text="Alta">
      <formula>NOT(ISERROR(SEARCH("Alta",H40)))</formula>
    </cfRule>
    <cfRule type="containsText" dxfId="284" priority="301" operator="containsText" text="Muy Alta">
      <formula>NOT(ISERROR(SEARCH("Muy Alta",H40)))</formula>
    </cfRule>
  </conditionalFormatting>
  <conditionalFormatting sqref="I40:I44">
    <cfRule type="containsText" dxfId="283" priority="292" operator="containsText" text="Catastrófico">
      <formula>NOT(ISERROR(SEARCH("Catastrófico",I40)))</formula>
    </cfRule>
    <cfRule type="containsText" dxfId="282" priority="293" operator="containsText" text="Mayor">
      <formula>NOT(ISERROR(SEARCH("Mayor",I40)))</formula>
    </cfRule>
    <cfRule type="containsText" dxfId="281" priority="294" operator="containsText" text="Menor">
      <formula>NOT(ISERROR(SEARCH("Menor",I40)))</formula>
    </cfRule>
    <cfRule type="containsText" dxfId="280" priority="295" operator="containsText" text="Leve">
      <formula>NOT(ISERROR(SEARCH("Leve",I40)))</formula>
    </cfRule>
    <cfRule type="containsText" dxfId="279" priority="300" operator="containsText" text="Moderado">
      <formula>NOT(ISERROR(SEARCH("Moderado",I40)))</formula>
    </cfRule>
  </conditionalFormatting>
  <conditionalFormatting sqref="K40:K44">
    <cfRule type="containsText" dxfId="278" priority="287" operator="containsText" text="Media">
      <formula>NOT(ISERROR(SEARCH("Media",K40)))</formula>
    </cfRule>
  </conditionalFormatting>
  <conditionalFormatting sqref="L40:L44">
    <cfRule type="containsText" dxfId="277" priority="286" operator="containsText" text="Moderado">
      <formula>NOT(ISERROR(SEARCH("Moderado",L40)))</formula>
    </cfRule>
  </conditionalFormatting>
  <conditionalFormatting sqref="J40:J44">
    <cfRule type="containsText" dxfId="276" priority="285" operator="containsText" text="Moderado">
      <formula>NOT(ISERROR(SEARCH("Moderado",J40)))</formula>
    </cfRule>
  </conditionalFormatting>
  <conditionalFormatting sqref="J40:J44">
    <cfRule type="containsText" dxfId="275" priority="283" operator="containsText" text="Bajo">
      <formula>NOT(ISERROR(SEARCH("Bajo",J40)))</formula>
    </cfRule>
    <cfRule type="containsText" dxfId="274" priority="284" operator="containsText" text="Extremo">
      <formula>NOT(ISERROR(SEARCH("Extremo",J40)))</formula>
    </cfRule>
  </conditionalFormatting>
  <conditionalFormatting sqref="K40:K44">
    <cfRule type="containsText" dxfId="273" priority="281" operator="containsText" text="Baja">
      <formula>NOT(ISERROR(SEARCH("Baja",K40)))</formula>
    </cfRule>
    <cfRule type="containsText" dxfId="272" priority="282" operator="containsText" text="Muy Baja">
      <formula>NOT(ISERROR(SEARCH("Muy Baja",K40)))</formula>
    </cfRule>
  </conditionalFormatting>
  <conditionalFormatting sqref="K40:K44">
    <cfRule type="containsText" dxfId="271" priority="279" operator="containsText" text="Muy Alta">
      <formula>NOT(ISERROR(SEARCH("Muy Alta",K40)))</formula>
    </cfRule>
    <cfRule type="containsText" dxfId="270" priority="280" operator="containsText" text="Alta">
      <formula>NOT(ISERROR(SEARCH("Alta",K40)))</formula>
    </cfRule>
  </conditionalFormatting>
  <conditionalFormatting sqref="L40:L44">
    <cfRule type="containsText" dxfId="269" priority="275" operator="containsText" text="Catastrófico">
      <formula>NOT(ISERROR(SEARCH("Catastrófico",L40)))</formula>
    </cfRule>
    <cfRule type="containsText" dxfId="268" priority="276" operator="containsText" text="Mayor">
      <formula>NOT(ISERROR(SEARCH("Mayor",L40)))</formula>
    </cfRule>
    <cfRule type="containsText" dxfId="267" priority="277" operator="containsText" text="Menor">
      <formula>NOT(ISERROR(SEARCH("Menor",L40)))</formula>
    </cfRule>
    <cfRule type="containsText" dxfId="266" priority="278" operator="containsText" text="Leve">
      <formula>NOT(ISERROR(SEARCH("Leve",L40)))</formula>
    </cfRule>
  </conditionalFormatting>
  <conditionalFormatting sqref="K45:L45">
    <cfRule type="containsText" dxfId="265" priority="269" operator="containsText" text="3- Moderado">
      <formula>NOT(ISERROR(SEARCH("3- Moderado",K45)))</formula>
    </cfRule>
    <cfRule type="containsText" dxfId="264" priority="270" operator="containsText" text="6- Moderado">
      <formula>NOT(ISERROR(SEARCH("6- Moderado",K45)))</formula>
    </cfRule>
    <cfRule type="containsText" dxfId="263" priority="271" operator="containsText" text="4- Moderado">
      <formula>NOT(ISERROR(SEARCH("4- Moderado",K45)))</formula>
    </cfRule>
    <cfRule type="containsText" dxfId="262" priority="272" operator="containsText" text="3- Bajo">
      <formula>NOT(ISERROR(SEARCH("3- Bajo",K45)))</formula>
    </cfRule>
    <cfRule type="containsText" dxfId="261" priority="273" operator="containsText" text="4- Bajo">
      <formula>NOT(ISERROR(SEARCH("4- Bajo",K45)))</formula>
    </cfRule>
    <cfRule type="containsText" dxfId="260" priority="274" operator="containsText" text="1- Bajo">
      <formula>NOT(ISERROR(SEARCH("1- Bajo",K45)))</formula>
    </cfRule>
  </conditionalFormatting>
  <conditionalFormatting sqref="H45:I45">
    <cfRule type="containsText" dxfId="259" priority="263" operator="containsText" text="3- Moderado">
      <formula>NOT(ISERROR(SEARCH("3- Moderado",H45)))</formula>
    </cfRule>
    <cfRule type="containsText" dxfId="258" priority="264" operator="containsText" text="6- Moderado">
      <formula>NOT(ISERROR(SEARCH("6- Moderado",H45)))</formula>
    </cfRule>
    <cfRule type="containsText" dxfId="257" priority="265" operator="containsText" text="4- Moderado">
      <formula>NOT(ISERROR(SEARCH("4- Moderado",H45)))</formula>
    </cfRule>
    <cfRule type="containsText" dxfId="256" priority="266" operator="containsText" text="3- Bajo">
      <formula>NOT(ISERROR(SEARCH("3- Bajo",H45)))</formula>
    </cfRule>
    <cfRule type="containsText" dxfId="255" priority="267" operator="containsText" text="4- Bajo">
      <formula>NOT(ISERROR(SEARCH("4- Bajo",H45)))</formula>
    </cfRule>
    <cfRule type="containsText" dxfId="254" priority="268" operator="containsText" text="1- Bajo">
      <formula>NOT(ISERROR(SEARCH("1- Bajo",H45)))</formula>
    </cfRule>
  </conditionalFormatting>
  <conditionalFormatting sqref="A45 C45:E45">
    <cfRule type="containsText" dxfId="253" priority="257" operator="containsText" text="3- Moderado">
      <formula>NOT(ISERROR(SEARCH("3- Moderado",A45)))</formula>
    </cfRule>
    <cfRule type="containsText" dxfId="252" priority="258" operator="containsText" text="6- Moderado">
      <formula>NOT(ISERROR(SEARCH("6- Moderado",A45)))</formula>
    </cfRule>
    <cfRule type="containsText" dxfId="251" priority="259" operator="containsText" text="4- Moderado">
      <formula>NOT(ISERROR(SEARCH("4- Moderado",A45)))</formula>
    </cfRule>
    <cfRule type="containsText" dxfId="250" priority="260" operator="containsText" text="3- Bajo">
      <formula>NOT(ISERROR(SEARCH("3- Bajo",A45)))</formula>
    </cfRule>
    <cfRule type="containsText" dxfId="249" priority="261" operator="containsText" text="4- Bajo">
      <formula>NOT(ISERROR(SEARCH("4- Bajo",A45)))</formula>
    </cfRule>
    <cfRule type="containsText" dxfId="248" priority="262" operator="containsText" text="1- Bajo">
      <formula>NOT(ISERROR(SEARCH("1- Bajo",A45)))</formula>
    </cfRule>
  </conditionalFormatting>
  <conditionalFormatting sqref="F45:G45">
    <cfRule type="containsText" dxfId="247" priority="251" operator="containsText" text="3- Moderado">
      <formula>NOT(ISERROR(SEARCH("3- Moderado",F45)))</formula>
    </cfRule>
    <cfRule type="containsText" dxfId="246" priority="252" operator="containsText" text="6- Moderado">
      <formula>NOT(ISERROR(SEARCH("6- Moderado",F45)))</formula>
    </cfRule>
    <cfRule type="containsText" dxfId="245" priority="253" operator="containsText" text="4- Moderado">
      <formula>NOT(ISERROR(SEARCH("4- Moderado",F45)))</formula>
    </cfRule>
    <cfRule type="containsText" dxfId="244" priority="254" operator="containsText" text="3- Bajo">
      <formula>NOT(ISERROR(SEARCH("3- Bajo",F45)))</formula>
    </cfRule>
    <cfRule type="containsText" dxfId="243" priority="255" operator="containsText" text="4- Bajo">
      <formula>NOT(ISERROR(SEARCH("4- Bajo",F45)))</formula>
    </cfRule>
    <cfRule type="containsText" dxfId="242" priority="256" operator="containsText" text="1- Bajo">
      <formula>NOT(ISERROR(SEARCH("1- Bajo",F45)))</formula>
    </cfRule>
  </conditionalFormatting>
  <conditionalFormatting sqref="J45:J49">
    <cfRule type="containsText" dxfId="241" priority="246" operator="containsText" text="Bajo">
      <formula>NOT(ISERROR(SEARCH("Bajo",J45)))</formula>
    </cfRule>
    <cfRule type="containsText" dxfId="240" priority="247" operator="containsText" text="Moderado">
      <formula>NOT(ISERROR(SEARCH("Moderado",J45)))</formula>
    </cfRule>
    <cfRule type="containsText" dxfId="239" priority="248" operator="containsText" text="Alto">
      <formula>NOT(ISERROR(SEARCH("Alto",J45)))</formula>
    </cfRule>
    <cfRule type="containsText" dxfId="238" priority="249" operator="containsText" text="Extremo">
      <formula>NOT(ISERROR(SEARCH("Extremo",J45)))</formula>
    </cfRule>
    <cfRule type="colorScale" priority="250">
      <colorScale>
        <cfvo type="min"/>
        <cfvo type="max"/>
        <color rgb="FFFF7128"/>
        <color rgb="FFFFEF9C"/>
      </colorScale>
    </cfRule>
  </conditionalFormatting>
  <conditionalFormatting sqref="M45:M49">
    <cfRule type="containsText" dxfId="237" priority="221" operator="containsText" text="Moderado">
      <formula>NOT(ISERROR(SEARCH("Moderado",M45)))</formula>
    </cfRule>
    <cfRule type="containsText" dxfId="236" priority="241" operator="containsText" text="Bajo">
      <formula>NOT(ISERROR(SEARCH("Bajo",M45)))</formula>
    </cfRule>
    <cfRule type="containsText" dxfId="235" priority="242" operator="containsText" text="Moderado">
      <formula>NOT(ISERROR(SEARCH("Moderado",M45)))</formula>
    </cfRule>
    <cfRule type="containsText" dxfId="234" priority="243" operator="containsText" text="Alto">
      <formula>NOT(ISERROR(SEARCH("Alto",M45)))</formula>
    </cfRule>
    <cfRule type="containsText" dxfId="233" priority="244" operator="containsText" text="Extremo">
      <formula>NOT(ISERROR(SEARCH("Extremo",M45)))</formula>
    </cfRule>
    <cfRule type="colorScale" priority="245">
      <colorScale>
        <cfvo type="min"/>
        <cfvo type="max"/>
        <color rgb="FFFF7128"/>
        <color rgb="FFFFEF9C"/>
      </colorScale>
    </cfRule>
  </conditionalFormatting>
  <conditionalFormatting sqref="N45">
    <cfRule type="containsText" dxfId="232" priority="235" operator="containsText" text="3- Moderado">
      <formula>NOT(ISERROR(SEARCH("3- Moderado",N45)))</formula>
    </cfRule>
    <cfRule type="containsText" dxfId="231" priority="236" operator="containsText" text="6- Moderado">
      <formula>NOT(ISERROR(SEARCH("6- Moderado",N45)))</formula>
    </cfRule>
    <cfRule type="containsText" dxfId="230" priority="237" operator="containsText" text="4- Moderado">
      <formula>NOT(ISERROR(SEARCH("4- Moderado",N45)))</formula>
    </cfRule>
    <cfRule type="containsText" dxfId="229" priority="238" operator="containsText" text="3- Bajo">
      <formula>NOT(ISERROR(SEARCH("3- Bajo",N45)))</formula>
    </cfRule>
    <cfRule type="containsText" dxfId="228" priority="239" operator="containsText" text="4- Bajo">
      <formula>NOT(ISERROR(SEARCH("4- Bajo",N45)))</formula>
    </cfRule>
    <cfRule type="containsText" dxfId="227" priority="240" operator="containsText" text="1- Bajo">
      <formula>NOT(ISERROR(SEARCH("1- Bajo",N45)))</formula>
    </cfRule>
  </conditionalFormatting>
  <conditionalFormatting sqref="H45:H49">
    <cfRule type="containsText" dxfId="226" priority="222" operator="containsText" text="Muy Alta">
      <formula>NOT(ISERROR(SEARCH("Muy Alta",H45)))</formula>
    </cfRule>
    <cfRule type="containsText" dxfId="225" priority="223" operator="containsText" text="Alta">
      <formula>NOT(ISERROR(SEARCH("Alta",H45)))</formula>
    </cfRule>
    <cfRule type="containsText" dxfId="224" priority="224" operator="containsText" text="Muy Alta">
      <formula>NOT(ISERROR(SEARCH("Muy Alta",H45)))</formula>
    </cfRule>
    <cfRule type="containsText" dxfId="223" priority="229" operator="containsText" text="Muy Baja">
      <formula>NOT(ISERROR(SEARCH("Muy Baja",H45)))</formula>
    </cfRule>
    <cfRule type="containsText" dxfId="222" priority="230" operator="containsText" text="Baja">
      <formula>NOT(ISERROR(SEARCH("Baja",H45)))</formula>
    </cfRule>
    <cfRule type="containsText" dxfId="221" priority="231" operator="containsText" text="Media">
      <formula>NOT(ISERROR(SEARCH("Media",H45)))</formula>
    </cfRule>
    <cfRule type="containsText" dxfId="220" priority="232" operator="containsText" text="Alta">
      <formula>NOT(ISERROR(SEARCH("Alta",H45)))</formula>
    </cfRule>
    <cfRule type="containsText" dxfId="219" priority="234" operator="containsText" text="Muy Alta">
      <formula>NOT(ISERROR(SEARCH("Muy Alta",H45)))</formula>
    </cfRule>
  </conditionalFormatting>
  <conditionalFormatting sqref="I45:I49">
    <cfRule type="containsText" dxfId="218" priority="225" operator="containsText" text="Catastrófico">
      <formula>NOT(ISERROR(SEARCH("Catastrófico",I45)))</formula>
    </cfRule>
    <cfRule type="containsText" dxfId="217" priority="226" operator="containsText" text="Mayor">
      <formula>NOT(ISERROR(SEARCH("Mayor",I45)))</formula>
    </cfRule>
    <cfRule type="containsText" dxfId="216" priority="227" operator="containsText" text="Menor">
      <formula>NOT(ISERROR(SEARCH("Menor",I45)))</formula>
    </cfRule>
    <cfRule type="containsText" dxfId="215" priority="228" operator="containsText" text="Leve">
      <formula>NOT(ISERROR(SEARCH("Leve",I45)))</formula>
    </cfRule>
    <cfRule type="containsText" dxfId="214" priority="233" operator="containsText" text="Moderado">
      <formula>NOT(ISERROR(SEARCH("Moderado",I45)))</formula>
    </cfRule>
  </conditionalFormatting>
  <conditionalFormatting sqref="K45:K49">
    <cfRule type="containsText" dxfId="213" priority="220" operator="containsText" text="Media">
      <formula>NOT(ISERROR(SEARCH("Media",K45)))</formula>
    </cfRule>
  </conditionalFormatting>
  <conditionalFormatting sqref="L45:L49">
    <cfRule type="containsText" dxfId="212" priority="219" operator="containsText" text="Moderado">
      <formula>NOT(ISERROR(SEARCH("Moderado",L45)))</formula>
    </cfRule>
  </conditionalFormatting>
  <conditionalFormatting sqref="J45:J49">
    <cfRule type="containsText" dxfId="211" priority="218" operator="containsText" text="Moderado">
      <formula>NOT(ISERROR(SEARCH("Moderado",J45)))</formula>
    </cfRule>
  </conditionalFormatting>
  <conditionalFormatting sqref="J45:J49">
    <cfRule type="containsText" dxfId="210" priority="216" operator="containsText" text="Bajo">
      <formula>NOT(ISERROR(SEARCH("Bajo",J45)))</formula>
    </cfRule>
    <cfRule type="containsText" dxfId="209" priority="217" operator="containsText" text="Extremo">
      <formula>NOT(ISERROR(SEARCH("Extremo",J45)))</formula>
    </cfRule>
  </conditionalFormatting>
  <conditionalFormatting sqref="K45:K49">
    <cfRule type="containsText" dxfId="208" priority="214" operator="containsText" text="Baja">
      <formula>NOT(ISERROR(SEARCH("Baja",K45)))</formula>
    </cfRule>
    <cfRule type="containsText" dxfId="207" priority="215" operator="containsText" text="Muy Baja">
      <formula>NOT(ISERROR(SEARCH("Muy Baja",K45)))</formula>
    </cfRule>
  </conditionalFormatting>
  <conditionalFormatting sqref="K45:K49">
    <cfRule type="containsText" dxfId="206" priority="212" operator="containsText" text="Muy Alta">
      <formula>NOT(ISERROR(SEARCH("Muy Alta",K45)))</formula>
    </cfRule>
    <cfRule type="containsText" dxfId="205" priority="213" operator="containsText" text="Alta">
      <formula>NOT(ISERROR(SEARCH("Alta",K45)))</formula>
    </cfRule>
  </conditionalFormatting>
  <conditionalFormatting sqref="L45:L49">
    <cfRule type="containsText" dxfId="204" priority="208" operator="containsText" text="Catastrófico">
      <formula>NOT(ISERROR(SEARCH("Catastrófico",L45)))</formula>
    </cfRule>
    <cfRule type="containsText" dxfId="203" priority="209" operator="containsText" text="Mayor">
      <formula>NOT(ISERROR(SEARCH("Mayor",L45)))</formula>
    </cfRule>
    <cfRule type="containsText" dxfId="202" priority="210" operator="containsText" text="Menor">
      <formula>NOT(ISERROR(SEARCH("Menor",L45)))</formula>
    </cfRule>
    <cfRule type="containsText" dxfId="201" priority="211" operator="containsText" text="Leve">
      <formula>NOT(ISERROR(SEARCH("Leve",L45)))</formula>
    </cfRule>
  </conditionalFormatting>
  <conditionalFormatting sqref="K50:L50">
    <cfRule type="containsText" dxfId="200" priority="202" operator="containsText" text="3- Moderado">
      <formula>NOT(ISERROR(SEARCH("3- Moderado",K50)))</formula>
    </cfRule>
    <cfRule type="containsText" dxfId="199" priority="203" operator="containsText" text="6- Moderado">
      <formula>NOT(ISERROR(SEARCH("6- Moderado",K50)))</formula>
    </cfRule>
    <cfRule type="containsText" dxfId="198" priority="204" operator="containsText" text="4- Moderado">
      <formula>NOT(ISERROR(SEARCH("4- Moderado",K50)))</formula>
    </cfRule>
    <cfRule type="containsText" dxfId="197" priority="205" operator="containsText" text="3- Bajo">
      <formula>NOT(ISERROR(SEARCH("3- Bajo",K50)))</formula>
    </cfRule>
    <cfRule type="containsText" dxfId="196" priority="206" operator="containsText" text="4- Bajo">
      <formula>NOT(ISERROR(SEARCH("4- Bajo",K50)))</formula>
    </cfRule>
    <cfRule type="containsText" dxfId="195" priority="207" operator="containsText" text="1- Bajo">
      <formula>NOT(ISERROR(SEARCH("1- Bajo",K50)))</formula>
    </cfRule>
  </conditionalFormatting>
  <conditionalFormatting sqref="H50:I50">
    <cfRule type="containsText" dxfId="194" priority="196" operator="containsText" text="3- Moderado">
      <formula>NOT(ISERROR(SEARCH("3- Moderado",H50)))</formula>
    </cfRule>
    <cfRule type="containsText" dxfId="193" priority="197" operator="containsText" text="6- Moderado">
      <formula>NOT(ISERROR(SEARCH("6- Moderado",H50)))</formula>
    </cfRule>
    <cfRule type="containsText" dxfId="192" priority="198" operator="containsText" text="4- Moderado">
      <formula>NOT(ISERROR(SEARCH("4- Moderado",H50)))</formula>
    </cfRule>
    <cfRule type="containsText" dxfId="191" priority="199" operator="containsText" text="3- Bajo">
      <formula>NOT(ISERROR(SEARCH("3- Bajo",H50)))</formula>
    </cfRule>
    <cfRule type="containsText" dxfId="190" priority="200" operator="containsText" text="4- Bajo">
      <formula>NOT(ISERROR(SEARCH("4- Bajo",H50)))</formula>
    </cfRule>
    <cfRule type="containsText" dxfId="189" priority="201" operator="containsText" text="1- Bajo">
      <formula>NOT(ISERROR(SEARCH("1- Bajo",H50)))</formula>
    </cfRule>
  </conditionalFormatting>
  <conditionalFormatting sqref="A50 C50:E50">
    <cfRule type="containsText" dxfId="188" priority="190" operator="containsText" text="3- Moderado">
      <formula>NOT(ISERROR(SEARCH("3- Moderado",A50)))</formula>
    </cfRule>
    <cfRule type="containsText" dxfId="187" priority="191" operator="containsText" text="6- Moderado">
      <formula>NOT(ISERROR(SEARCH("6- Moderado",A50)))</formula>
    </cfRule>
    <cfRule type="containsText" dxfId="186" priority="192" operator="containsText" text="4- Moderado">
      <formula>NOT(ISERROR(SEARCH("4- Moderado",A50)))</formula>
    </cfRule>
    <cfRule type="containsText" dxfId="185" priority="193" operator="containsText" text="3- Bajo">
      <formula>NOT(ISERROR(SEARCH("3- Bajo",A50)))</formula>
    </cfRule>
    <cfRule type="containsText" dxfId="184" priority="194" operator="containsText" text="4- Bajo">
      <formula>NOT(ISERROR(SEARCH("4- Bajo",A50)))</formula>
    </cfRule>
    <cfRule type="containsText" dxfId="183" priority="195" operator="containsText" text="1- Bajo">
      <formula>NOT(ISERROR(SEARCH("1- Bajo",A50)))</formula>
    </cfRule>
  </conditionalFormatting>
  <conditionalFormatting sqref="F50:G50">
    <cfRule type="containsText" dxfId="182" priority="184" operator="containsText" text="3- Moderado">
      <formula>NOT(ISERROR(SEARCH("3- Moderado",F50)))</formula>
    </cfRule>
    <cfRule type="containsText" dxfId="181" priority="185" operator="containsText" text="6- Moderado">
      <formula>NOT(ISERROR(SEARCH("6- Moderado",F50)))</formula>
    </cfRule>
    <cfRule type="containsText" dxfId="180" priority="186" operator="containsText" text="4- Moderado">
      <formula>NOT(ISERROR(SEARCH("4- Moderado",F50)))</formula>
    </cfRule>
    <cfRule type="containsText" dxfId="179" priority="187" operator="containsText" text="3- Bajo">
      <formula>NOT(ISERROR(SEARCH("3- Bajo",F50)))</formula>
    </cfRule>
    <cfRule type="containsText" dxfId="178" priority="188" operator="containsText" text="4- Bajo">
      <formula>NOT(ISERROR(SEARCH("4- Bajo",F50)))</formula>
    </cfRule>
    <cfRule type="containsText" dxfId="177" priority="189" operator="containsText" text="1- Bajo">
      <formula>NOT(ISERROR(SEARCH("1- Bajo",F50)))</formula>
    </cfRule>
  </conditionalFormatting>
  <conditionalFormatting sqref="J50:J54">
    <cfRule type="containsText" dxfId="176" priority="179" operator="containsText" text="Bajo">
      <formula>NOT(ISERROR(SEARCH("Bajo",J50)))</formula>
    </cfRule>
    <cfRule type="containsText" dxfId="175" priority="180" operator="containsText" text="Moderado">
      <formula>NOT(ISERROR(SEARCH("Moderado",J50)))</formula>
    </cfRule>
    <cfRule type="containsText" dxfId="174" priority="181" operator="containsText" text="Alto">
      <formula>NOT(ISERROR(SEARCH("Alto",J50)))</formula>
    </cfRule>
    <cfRule type="containsText" dxfId="173" priority="182" operator="containsText" text="Extremo">
      <formula>NOT(ISERROR(SEARCH("Extremo",J50)))</formula>
    </cfRule>
    <cfRule type="colorScale" priority="183">
      <colorScale>
        <cfvo type="min"/>
        <cfvo type="max"/>
        <color rgb="FFFF7128"/>
        <color rgb="FFFFEF9C"/>
      </colorScale>
    </cfRule>
  </conditionalFormatting>
  <conditionalFormatting sqref="M50:M54">
    <cfRule type="containsText" dxfId="172" priority="154" operator="containsText" text="Moderado">
      <formula>NOT(ISERROR(SEARCH("Moderado",M50)))</formula>
    </cfRule>
    <cfRule type="containsText" dxfId="171" priority="174" operator="containsText" text="Bajo">
      <formula>NOT(ISERROR(SEARCH("Bajo",M50)))</formula>
    </cfRule>
    <cfRule type="containsText" dxfId="170" priority="175" operator="containsText" text="Moderado">
      <formula>NOT(ISERROR(SEARCH("Moderado",M50)))</formula>
    </cfRule>
    <cfRule type="containsText" dxfId="169" priority="176" operator="containsText" text="Alto">
      <formula>NOT(ISERROR(SEARCH("Alto",M50)))</formula>
    </cfRule>
    <cfRule type="containsText" dxfId="168" priority="177" operator="containsText" text="Extremo">
      <formula>NOT(ISERROR(SEARCH("Extremo",M50)))</formula>
    </cfRule>
    <cfRule type="colorScale" priority="178">
      <colorScale>
        <cfvo type="min"/>
        <cfvo type="max"/>
        <color rgb="FFFF7128"/>
        <color rgb="FFFFEF9C"/>
      </colorScale>
    </cfRule>
  </conditionalFormatting>
  <conditionalFormatting sqref="N50">
    <cfRule type="containsText" dxfId="167" priority="168" operator="containsText" text="3- Moderado">
      <formula>NOT(ISERROR(SEARCH("3- Moderado",N50)))</formula>
    </cfRule>
    <cfRule type="containsText" dxfId="166" priority="169" operator="containsText" text="6- Moderado">
      <formula>NOT(ISERROR(SEARCH("6- Moderado",N50)))</formula>
    </cfRule>
    <cfRule type="containsText" dxfId="165" priority="170" operator="containsText" text="4- Moderado">
      <formula>NOT(ISERROR(SEARCH("4- Moderado",N50)))</formula>
    </cfRule>
    <cfRule type="containsText" dxfId="164" priority="171" operator="containsText" text="3- Bajo">
      <formula>NOT(ISERROR(SEARCH("3- Bajo",N50)))</formula>
    </cfRule>
    <cfRule type="containsText" dxfId="163" priority="172" operator="containsText" text="4- Bajo">
      <formula>NOT(ISERROR(SEARCH("4- Bajo",N50)))</formula>
    </cfRule>
    <cfRule type="containsText" dxfId="162" priority="173" operator="containsText" text="1- Bajo">
      <formula>NOT(ISERROR(SEARCH("1- Bajo",N50)))</formula>
    </cfRule>
  </conditionalFormatting>
  <conditionalFormatting sqref="H50:H54">
    <cfRule type="containsText" dxfId="161" priority="155" operator="containsText" text="Muy Alta">
      <formula>NOT(ISERROR(SEARCH("Muy Alta",H50)))</formula>
    </cfRule>
    <cfRule type="containsText" dxfId="160" priority="156" operator="containsText" text="Alta">
      <formula>NOT(ISERROR(SEARCH("Alta",H50)))</formula>
    </cfRule>
    <cfRule type="containsText" dxfId="159" priority="157" operator="containsText" text="Muy Alta">
      <formula>NOT(ISERROR(SEARCH("Muy Alta",H50)))</formula>
    </cfRule>
    <cfRule type="containsText" dxfId="158" priority="162" operator="containsText" text="Muy Baja">
      <formula>NOT(ISERROR(SEARCH("Muy Baja",H50)))</formula>
    </cfRule>
    <cfRule type="containsText" dxfId="157" priority="163" operator="containsText" text="Baja">
      <formula>NOT(ISERROR(SEARCH("Baja",H50)))</formula>
    </cfRule>
    <cfRule type="containsText" dxfId="156" priority="164" operator="containsText" text="Media">
      <formula>NOT(ISERROR(SEARCH("Media",H50)))</formula>
    </cfRule>
    <cfRule type="containsText" dxfId="155" priority="165" operator="containsText" text="Alta">
      <formula>NOT(ISERROR(SEARCH("Alta",H50)))</formula>
    </cfRule>
    <cfRule type="containsText" dxfId="154" priority="167" operator="containsText" text="Muy Alta">
      <formula>NOT(ISERROR(SEARCH("Muy Alta",H50)))</formula>
    </cfRule>
  </conditionalFormatting>
  <conditionalFormatting sqref="I50:I54">
    <cfRule type="containsText" dxfId="153" priority="158" operator="containsText" text="Catastrófico">
      <formula>NOT(ISERROR(SEARCH("Catastrófico",I50)))</formula>
    </cfRule>
    <cfRule type="containsText" dxfId="152" priority="159" operator="containsText" text="Mayor">
      <formula>NOT(ISERROR(SEARCH("Mayor",I50)))</formula>
    </cfRule>
    <cfRule type="containsText" dxfId="151" priority="160" operator="containsText" text="Menor">
      <formula>NOT(ISERROR(SEARCH("Menor",I50)))</formula>
    </cfRule>
    <cfRule type="containsText" dxfId="150" priority="161" operator="containsText" text="Leve">
      <formula>NOT(ISERROR(SEARCH("Leve",I50)))</formula>
    </cfRule>
    <cfRule type="containsText" dxfId="149" priority="166" operator="containsText" text="Moderado">
      <formula>NOT(ISERROR(SEARCH("Moderado",I50)))</formula>
    </cfRule>
  </conditionalFormatting>
  <conditionalFormatting sqref="K50:K54">
    <cfRule type="containsText" dxfId="148" priority="153" operator="containsText" text="Media">
      <formula>NOT(ISERROR(SEARCH("Media",K50)))</formula>
    </cfRule>
  </conditionalFormatting>
  <conditionalFormatting sqref="L50:L54">
    <cfRule type="containsText" dxfId="147" priority="152" operator="containsText" text="Moderado">
      <formula>NOT(ISERROR(SEARCH("Moderado",L50)))</formula>
    </cfRule>
  </conditionalFormatting>
  <conditionalFormatting sqref="J50:J54">
    <cfRule type="containsText" dxfId="146" priority="151" operator="containsText" text="Moderado">
      <formula>NOT(ISERROR(SEARCH("Moderado",J50)))</formula>
    </cfRule>
  </conditionalFormatting>
  <conditionalFormatting sqref="J50:J54">
    <cfRule type="containsText" dxfId="145" priority="149" operator="containsText" text="Bajo">
      <formula>NOT(ISERROR(SEARCH("Bajo",J50)))</formula>
    </cfRule>
    <cfRule type="containsText" dxfId="144" priority="150" operator="containsText" text="Extremo">
      <formula>NOT(ISERROR(SEARCH("Extremo",J50)))</formula>
    </cfRule>
  </conditionalFormatting>
  <conditionalFormatting sqref="K50:K54">
    <cfRule type="containsText" dxfId="143" priority="147" operator="containsText" text="Baja">
      <formula>NOT(ISERROR(SEARCH("Baja",K50)))</formula>
    </cfRule>
    <cfRule type="containsText" dxfId="142" priority="148" operator="containsText" text="Muy Baja">
      <formula>NOT(ISERROR(SEARCH("Muy Baja",K50)))</formula>
    </cfRule>
  </conditionalFormatting>
  <conditionalFormatting sqref="K50:K54">
    <cfRule type="containsText" dxfId="141" priority="145" operator="containsText" text="Muy Alta">
      <formula>NOT(ISERROR(SEARCH("Muy Alta",K50)))</formula>
    </cfRule>
    <cfRule type="containsText" dxfId="140" priority="146" operator="containsText" text="Alta">
      <formula>NOT(ISERROR(SEARCH("Alta",K50)))</formula>
    </cfRule>
  </conditionalFormatting>
  <conditionalFormatting sqref="L50:L54">
    <cfRule type="containsText" dxfId="139" priority="141" operator="containsText" text="Catastrófico">
      <formula>NOT(ISERROR(SEARCH("Catastrófico",L50)))</formula>
    </cfRule>
    <cfRule type="containsText" dxfId="138" priority="142" operator="containsText" text="Mayor">
      <formula>NOT(ISERROR(SEARCH("Mayor",L50)))</formula>
    </cfRule>
    <cfRule type="containsText" dxfId="137" priority="143" operator="containsText" text="Menor">
      <formula>NOT(ISERROR(SEARCH("Menor",L50)))</formula>
    </cfRule>
    <cfRule type="containsText" dxfId="136" priority="144" operator="containsText" text="Leve">
      <formula>NOT(ISERROR(SEARCH("Leve",L50)))</formula>
    </cfRule>
  </conditionalFormatting>
  <conditionalFormatting sqref="K55:L55">
    <cfRule type="containsText" dxfId="135" priority="135" operator="containsText" text="3- Moderado">
      <formula>NOT(ISERROR(SEARCH("3- Moderado",K55)))</formula>
    </cfRule>
    <cfRule type="containsText" dxfId="134" priority="136" operator="containsText" text="6- Moderado">
      <formula>NOT(ISERROR(SEARCH("6- Moderado",K55)))</formula>
    </cfRule>
    <cfRule type="containsText" dxfId="133" priority="137" operator="containsText" text="4- Moderado">
      <formula>NOT(ISERROR(SEARCH("4- Moderado",K55)))</formula>
    </cfRule>
    <cfRule type="containsText" dxfId="132" priority="138" operator="containsText" text="3- Bajo">
      <formula>NOT(ISERROR(SEARCH("3- Bajo",K55)))</formula>
    </cfRule>
    <cfRule type="containsText" dxfId="131" priority="139" operator="containsText" text="4- Bajo">
      <formula>NOT(ISERROR(SEARCH("4- Bajo",K55)))</formula>
    </cfRule>
    <cfRule type="containsText" dxfId="130" priority="140" operator="containsText" text="1- Bajo">
      <formula>NOT(ISERROR(SEARCH("1- Bajo",K55)))</formula>
    </cfRule>
  </conditionalFormatting>
  <conditionalFormatting sqref="H55:I55">
    <cfRule type="containsText" dxfId="129" priority="129" operator="containsText" text="3- Moderado">
      <formula>NOT(ISERROR(SEARCH("3- Moderado",H55)))</formula>
    </cfRule>
    <cfRule type="containsText" dxfId="128" priority="130" operator="containsText" text="6- Moderado">
      <formula>NOT(ISERROR(SEARCH("6- Moderado",H55)))</formula>
    </cfRule>
    <cfRule type="containsText" dxfId="127" priority="131" operator="containsText" text="4- Moderado">
      <formula>NOT(ISERROR(SEARCH("4- Moderado",H55)))</formula>
    </cfRule>
    <cfRule type="containsText" dxfId="126" priority="132" operator="containsText" text="3- Bajo">
      <formula>NOT(ISERROR(SEARCH("3- Bajo",H55)))</formula>
    </cfRule>
    <cfRule type="containsText" dxfId="125" priority="133" operator="containsText" text="4- Bajo">
      <formula>NOT(ISERROR(SEARCH("4- Bajo",H55)))</formula>
    </cfRule>
    <cfRule type="containsText" dxfId="124" priority="134" operator="containsText" text="1- Bajo">
      <formula>NOT(ISERROR(SEARCH("1- Bajo",H55)))</formula>
    </cfRule>
  </conditionalFormatting>
  <conditionalFormatting sqref="A55 C55:E55">
    <cfRule type="containsText" dxfId="123" priority="123" operator="containsText" text="3- Moderado">
      <formula>NOT(ISERROR(SEARCH("3- Moderado",A55)))</formula>
    </cfRule>
    <cfRule type="containsText" dxfId="122" priority="124" operator="containsText" text="6- Moderado">
      <formula>NOT(ISERROR(SEARCH("6- Moderado",A55)))</formula>
    </cfRule>
    <cfRule type="containsText" dxfId="121" priority="125" operator="containsText" text="4- Moderado">
      <formula>NOT(ISERROR(SEARCH("4- Moderado",A55)))</formula>
    </cfRule>
    <cfRule type="containsText" dxfId="120" priority="126" operator="containsText" text="3- Bajo">
      <formula>NOT(ISERROR(SEARCH("3- Bajo",A55)))</formula>
    </cfRule>
    <cfRule type="containsText" dxfId="119" priority="127" operator="containsText" text="4- Bajo">
      <formula>NOT(ISERROR(SEARCH("4- Bajo",A55)))</formula>
    </cfRule>
    <cfRule type="containsText" dxfId="118" priority="128" operator="containsText" text="1- Bajo">
      <formula>NOT(ISERROR(SEARCH("1- Bajo",A55)))</formula>
    </cfRule>
  </conditionalFormatting>
  <conditionalFormatting sqref="F55:G55">
    <cfRule type="containsText" dxfId="117" priority="117" operator="containsText" text="3- Moderado">
      <formula>NOT(ISERROR(SEARCH("3- Moderado",F55)))</formula>
    </cfRule>
    <cfRule type="containsText" dxfId="116" priority="118" operator="containsText" text="6- Moderado">
      <formula>NOT(ISERROR(SEARCH("6- Moderado",F55)))</formula>
    </cfRule>
    <cfRule type="containsText" dxfId="115" priority="119" operator="containsText" text="4- Moderado">
      <formula>NOT(ISERROR(SEARCH("4- Moderado",F55)))</formula>
    </cfRule>
    <cfRule type="containsText" dxfId="114" priority="120" operator="containsText" text="3- Bajo">
      <formula>NOT(ISERROR(SEARCH("3- Bajo",F55)))</formula>
    </cfRule>
    <cfRule type="containsText" dxfId="113" priority="121" operator="containsText" text="4- Bajo">
      <formula>NOT(ISERROR(SEARCH("4- Bajo",F55)))</formula>
    </cfRule>
    <cfRule type="containsText" dxfId="112" priority="122" operator="containsText" text="1- Bajo">
      <formula>NOT(ISERROR(SEARCH("1- Bajo",F55)))</formula>
    </cfRule>
  </conditionalFormatting>
  <conditionalFormatting sqref="J55:J59">
    <cfRule type="containsText" dxfId="111" priority="112" operator="containsText" text="Bajo">
      <formula>NOT(ISERROR(SEARCH("Bajo",J55)))</formula>
    </cfRule>
    <cfRule type="containsText" dxfId="110" priority="113" operator="containsText" text="Moderado">
      <formula>NOT(ISERROR(SEARCH("Moderado",J55)))</formula>
    </cfRule>
    <cfRule type="containsText" dxfId="109" priority="114" operator="containsText" text="Alto">
      <formula>NOT(ISERROR(SEARCH("Alto",J55)))</formula>
    </cfRule>
    <cfRule type="containsText" dxfId="108" priority="115" operator="containsText" text="Extremo">
      <formula>NOT(ISERROR(SEARCH("Extremo",J55)))</formula>
    </cfRule>
    <cfRule type="colorScale" priority="116">
      <colorScale>
        <cfvo type="min"/>
        <cfvo type="max"/>
        <color rgb="FFFF7128"/>
        <color rgb="FFFFEF9C"/>
      </colorScale>
    </cfRule>
  </conditionalFormatting>
  <conditionalFormatting sqref="M55:M59">
    <cfRule type="containsText" dxfId="107" priority="87" operator="containsText" text="Moderado">
      <formula>NOT(ISERROR(SEARCH("Moderado",M55)))</formula>
    </cfRule>
    <cfRule type="containsText" dxfId="106" priority="107" operator="containsText" text="Bajo">
      <formula>NOT(ISERROR(SEARCH("Bajo",M55)))</formula>
    </cfRule>
    <cfRule type="containsText" dxfId="105" priority="108" operator="containsText" text="Moderado">
      <formula>NOT(ISERROR(SEARCH("Moderado",M55)))</formula>
    </cfRule>
    <cfRule type="containsText" dxfId="104" priority="109" operator="containsText" text="Alto">
      <formula>NOT(ISERROR(SEARCH("Alto",M55)))</formula>
    </cfRule>
    <cfRule type="containsText" dxfId="103" priority="110" operator="containsText" text="Extremo">
      <formula>NOT(ISERROR(SEARCH("Extremo",M55)))</formula>
    </cfRule>
    <cfRule type="colorScale" priority="111">
      <colorScale>
        <cfvo type="min"/>
        <cfvo type="max"/>
        <color rgb="FFFF7128"/>
        <color rgb="FFFFEF9C"/>
      </colorScale>
    </cfRule>
  </conditionalFormatting>
  <conditionalFormatting sqref="N55">
    <cfRule type="containsText" dxfId="102" priority="101" operator="containsText" text="3- Moderado">
      <formula>NOT(ISERROR(SEARCH("3- Moderado",N55)))</formula>
    </cfRule>
    <cfRule type="containsText" dxfId="101" priority="102" operator="containsText" text="6- Moderado">
      <formula>NOT(ISERROR(SEARCH("6- Moderado",N55)))</formula>
    </cfRule>
    <cfRule type="containsText" dxfId="100" priority="103" operator="containsText" text="4- Moderado">
      <formula>NOT(ISERROR(SEARCH("4- Moderado",N55)))</formula>
    </cfRule>
    <cfRule type="containsText" dxfId="99" priority="104" operator="containsText" text="3- Bajo">
      <formula>NOT(ISERROR(SEARCH("3- Bajo",N55)))</formula>
    </cfRule>
    <cfRule type="containsText" dxfId="98" priority="105" operator="containsText" text="4- Bajo">
      <formula>NOT(ISERROR(SEARCH("4- Bajo",N55)))</formula>
    </cfRule>
    <cfRule type="containsText" dxfId="97" priority="106" operator="containsText" text="1- Bajo">
      <formula>NOT(ISERROR(SEARCH("1- Bajo",N55)))</formula>
    </cfRule>
  </conditionalFormatting>
  <conditionalFormatting sqref="H55:H59">
    <cfRule type="containsText" dxfId="96" priority="88" operator="containsText" text="Muy Alta">
      <formula>NOT(ISERROR(SEARCH("Muy Alta",H55)))</formula>
    </cfRule>
    <cfRule type="containsText" dxfId="95" priority="89" operator="containsText" text="Alta">
      <formula>NOT(ISERROR(SEARCH("Alta",H55)))</formula>
    </cfRule>
    <cfRule type="containsText" dxfId="94" priority="90" operator="containsText" text="Muy Alta">
      <formula>NOT(ISERROR(SEARCH("Muy Alta",H55)))</formula>
    </cfRule>
    <cfRule type="containsText" dxfId="93" priority="95" operator="containsText" text="Muy Baja">
      <formula>NOT(ISERROR(SEARCH("Muy Baja",H55)))</formula>
    </cfRule>
    <cfRule type="containsText" dxfId="92" priority="96" operator="containsText" text="Baja">
      <formula>NOT(ISERROR(SEARCH("Baja",H55)))</formula>
    </cfRule>
    <cfRule type="containsText" dxfId="91" priority="97" operator="containsText" text="Media">
      <formula>NOT(ISERROR(SEARCH("Media",H55)))</formula>
    </cfRule>
    <cfRule type="containsText" dxfId="90" priority="98" operator="containsText" text="Alta">
      <formula>NOT(ISERROR(SEARCH("Alta",H55)))</formula>
    </cfRule>
    <cfRule type="containsText" dxfId="89" priority="100" operator="containsText" text="Muy Alta">
      <formula>NOT(ISERROR(SEARCH("Muy Alta",H55)))</formula>
    </cfRule>
  </conditionalFormatting>
  <conditionalFormatting sqref="I55:I59">
    <cfRule type="containsText" dxfId="88" priority="91" operator="containsText" text="Catastrófico">
      <formula>NOT(ISERROR(SEARCH("Catastrófico",I55)))</formula>
    </cfRule>
    <cfRule type="containsText" dxfId="87" priority="92" operator="containsText" text="Mayor">
      <formula>NOT(ISERROR(SEARCH("Mayor",I55)))</formula>
    </cfRule>
    <cfRule type="containsText" dxfId="86" priority="93" operator="containsText" text="Menor">
      <formula>NOT(ISERROR(SEARCH("Menor",I55)))</formula>
    </cfRule>
    <cfRule type="containsText" dxfId="85" priority="94" operator="containsText" text="Leve">
      <formula>NOT(ISERROR(SEARCH("Leve",I55)))</formula>
    </cfRule>
    <cfRule type="containsText" dxfId="84" priority="99" operator="containsText" text="Moderado">
      <formula>NOT(ISERROR(SEARCH("Moderado",I55)))</formula>
    </cfRule>
  </conditionalFormatting>
  <conditionalFormatting sqref="K55:K59">
    <cfRule type="containsText" dxfId="83" priority="86" operator="containsText" text="Media">
      <formula>NOT(ISERROR(SEARCH("Media",K55)))</formula>
    </cfRule>
  </conditionalFormatting>
  <conditionalFormatting sqref="L55:L59">
    <cfRule type="containsText" dxfId="82" priority="85" operator="containsText" text="Moderado">
      <formula>NOT(ISERROR(SEARCH("Moderado",L55)))</formula>
    </cfRule>
  </conditionalFormatting>
  <conditionalFormatting sqref="J55:J59">
    <cfRule type="containsText" dxfId="81" priority="84" operator="containsText" text="Moderado">
      <formula>NOT(ISERROR(SEARCH("Moderado",J55)))</formula>
    </cfRule>
  </conditionalFormatting>
  <conditionalFormatting sqref="J55:J59">
    <cfRule type="containsText" dxfId="80" priority="82" operator="containsText" text="Bajo">
      <formula>NOT(ISERROR(SEARCH("Bajo",J55)))</formula>
    </cfRule>
    <cfRule type="containsText" dxfId="79" priority="83" operator="containsText" text="Extremo">
      <formula>NOT(ISERROR(SEARCH("Extremo",J55)))</formula>
    </cfRule>
  </conditionalFormatting>
  <conditionalFormatting sqref="K55:K59">
    <cfRule type="containsText" dxfId="78" priority="80" operator="containsText" text="Baja">
      <formula>NOT(ISERROR(SEARCH("Baja",K55)))</formula>
    </cfRule>
    <cfRule type="containsText" dxfId="77" priority="81" operator="containsText" text="Muy Baja">
      <formula>NOT(ISERROR(SEARCH("Muy Baja",K55)))</formula>
    </cfRule>
  </conditionalFormatting>
  <conditionalFormatting sqref="K55:K59">
    <cfRule type="containsText" dxfId="76" priority="78" operator="containsText" text="Muy Alta">
      <formula>NOT(ISERROR(SEARCH("Muy Alta",K55)))</formula>
    </cfRule>
    <cfRule type="containsText" dxfId="75" priority="79" operator="containsText" text="Alta">
      <formula>NOT(ISERROR(SEARCH("Alta",K55)))</formula>
    </cfRule>
  </conditionalFormatting>
  <conditionalFormatting sqref="L55:L59">
    <cfRule type="containsText" dxfId="74" priority="74" operator="containsText" text="Catastrófico">
      <formula>NOT(ISERROR(SEARCH("Catastrófico",L55)))</formula>
    </cfRule>
    <cfRule type="containsText" dxfId="73" priority="75" operator="containsText" text="Mayor">
      <formula>NOT(ISERROR(SEARCH("Mayor",L55)))</formula>
    </cfRule>
    <cfRule type="containsText" dxfId="72" priority="76" operator="containsText" text="Menor">
      <formula>NOT(ISERROR(SEARCH("Menor",L55)))</formula>
    </cfRule>
    <cfRule type="containsText" dxfId="71" priority="77" operator="containsText" text="Leve">
      <formula>NOT(ISERROR(SEARCH("Leve",L55)))</formula>
    </cfRule>
  </conditionalFormatting>
  <conditionalFormatting sqref="K25:L25">
    <cfRule type="containsText" dxfId="70" priority="68" operator="containsText" text="3- Moderado">
      <formula>NOT(ISERROR(SEARCH("3- Moderado",K25)))</formula>
    </cfRule>
    <cfRule type="containsText" dxfId="69" priority="69" operator="containsText" text="6- Moderado">
      <formula>NOT(ISERROR(SEARCH("6- Moderado",K25)))</formula>
    </cfRule>
    <cfRule type="containsText" dxfId="68" priority="70" operator="containsText" text="4- Moderado">
      <formula>NOT(ISERROR(SEARCH("4- Moderado",K25)))</formula>
    </cfRule>
    <cfRule type="containsText" dxfId="67" priority="71" operator="containsText" text="3- Bajo">
      <formula>NOT(ISERROR(SEARCH("3- Bajo",K25)))</formula>
    </cfRule>
    <cfRule type="containsText" dxfId="66" priority="72" operator="containsText" text="4- Bajo">
      <formula>NOT(ISERROR(SEARCH("4- Bajo",K25)))</formula>
    </cfRule>
    <cfRule type="containsText" dxfId="65" priority="73" operator="containsText" text="1- Bajo">
      <formula>NOT(ISERROR(SEARCH("1- Bajo",K25)))</formula>
    </cfRule>
  </conditionalFormatting>
  <conditionalFormatting sqref="H25:I25">
    <cfRule type="containsText" dxfId="64" priority="62" operator="containsText" text="3- Moderado">
      <formula>NOT(ISERROR(SEARCH("3- Moderado",H25)))</formula>
    </cfRule>
    <cfRule type="containsText" dxfId="63" priority="63" operator="containsText" text="6- Moderado">
      <formula>NOT(ISERROR(SEARCH("6- Moderado",H25)))</formula>
    </cfRule>
    <cfRule type="containsText" dxfId="62" priority="64" operator="containsText" text="4- Moderado">
      <formula>NOT(ISERROR(SEARCH("4- Moderado",H25)))</formula>
    </cfRule>
    <cfRule type="containsText" dxfId="61" priority="65" operator="containsText" text="3- Bajo">
      <formula>NOT(ISERROR(SEARCH("3- Bajo",H25)))</formula>
    </cfRule>
    <cfRule type="containsText" dxfId="60" priority="66" operator="containsText" text="4- Bajo">
      <formula>NOT(ISERROR(SEARCH("4- Bajo",H25)))</formula>
    </cfRule>
    <cfRule type="containsText" dxfId="59" priority="67" operator="containsText" text="1- Bajo">
      <formula>NOT(ISERROR(SEARCH("1- Bajo",H25)))</formula>
    </cfRule>
  </conditionalFormatting>
  <conditionalFormatting sqref="A25 C25:E25">
    <cfRule type="containsText" dxfId="58" priority="56" operator="containsText" text="3- Moderado">
      <formula>NOT(ISERROR(SEARCH("3- Moderado",A25)))</formula>
    </cfRule>
    <cfRule type="containsText" dxfId="57" priority="57" operator="containsText" text="6- Moderado">
      <formula>NOT(ISERROR(SEARCH("6- Moderado",A25)))</formula>
    </cfRule>
    <cfRule type="containsText" dxfId="56" priority="58" operator="containsText" text="4- Moderado">
      <formula>NOT(ISERROR(SEARCH("4- Moderado",A25)))</formula>
    </cfRule>
    <cfRule type="containsText" dxfId="55" priority="59" operator="containsText" text="3- Bajo">
      <formula>NOT(ISERROR(SEARCH("3- Bajo",A25)))</formula>
    </cfRule>
    <cfRule type="containsText" dxfId="54" priority="60" operator="containsText" text="4- Bajo">
      <formula>NOT(ISERROR(SEARCH("4- Bajo",A25)))</formula>
    </cfRule>
    <cfRule type="containsText" dxfId="53" priority="61" operator="containsText" text="1- Bajo">
      <formula>NOT(ISERROR(SEARCH("1- Bajo",A25)))</formula>
    </cfRule>
  </conditionalFormatting>
  <conditionalFormatting sqref="F25:G25">
    <cfRule type="containsText" dxfId="52" priority="50" operator="containsText" text="3- Moderado">
      <formula>NOT(ISERROR(SEARCH("3- Moderado",F25)))</formula>
    </cfRule>
    <cfRule type="containsText" dxfId="51" priority="51" operator="containsText" text="6- Moderado">
      <formula>NOT(ISERROR(SEARCH("6- Moderado",F25)))</formula>
    </cfRule>
    <cfRule type="containsText" dxfId="50" priority="52" operator="containsText" text="4- Moderado">
      <formula>NOT(ISERROR(SEARCH("4- Moderado",F25)))</formula>
    </cfRule>
    <cfRule type="containsText" dxfId="49" priority="53" operator="containsText" text="3- Bajo">
      <formula>NOT(ISERROR(SEARCH("3- Bajo",F25)))</formula>
    </cfRule>
    <cfRule type="containsText" dxfId="48" priority="54" operator="containsText" text="4- Bajo">
      <formula>NOT(ISERROR(SEARCH("4- Bajo",F25)))</formula>
    </cfRule>
    <cfRule type="containsText" dxfId="47" priority="55" operator="containsText" text="1- Bajo">
      <formula>NOT(ISERROR(SEARCH("1- Bajo",F25)))</formula>
    </cfRule>
  </conditionalFormatting>
  <conditionalFormatting sqref="J25:J29">
    <cfRule type="containsText" dxfId="46" priority="45" operator="containsText" text="Bajo">
      <formula>NOT(ISERROR(SEARCH("Bajo",J25)))</formula>
    </cfRule>
    <cfRule type="containsText" dxfId="45" priority="46" operator="containsText" text="Moderado">
      <formula>NOT(ISERROR(SEARCH("Moderado",J25)))</formula>
    </cfRule>
    <cfRule type="containsText" dxfId="44" priority="47" operator="containsText" text="Alto">
      <formula>NOT(ISERROR(SEARCH("Alto",J25)))</formula>
    </cfRule>
    <cfRule type="containsText" dxfId="43" priority="48" operator="containsText" text="Extremo">
      <formula>NOT(ISERROR(SEARCH("Extremo",J25)))</formula>
    </cfRule>
    <cfRule type="colorScale" priority="49">
      <colorScale>
        <cfvo type="min"/>
        <cfvo type="max"/>
        <color rgb="FFFF7128"/>
        <color rgb="FFFFEF9C"/>
      </colorScale>
    </cfRule>
  </conditionalFormatting>
  <conditionalFormatting sqref="M25:M29">
    <cfRule type="containsText" dxfId="42" priority="20" operator="containsText" text="Moderado">
      <formula>NOT(ISERROR(SEARCH("Moderado",M25)))</formula>
    </cfRule>
    <cfRule type="containsText" dxfId="41" priority="40" operator="containsText" text="Bajo">
      <formula>NOT(ISERROR(SEARCH("Bajo",M25)))</formula>
    </cfRule>
    <cfRule type="containsText" dxfId="40" priority="41" operator="containsText" text="Moderado">
      <formula>NOT(ISERROR(SEARCH("Moderado",M25)))</formula>
    </cfRule>
    <cfRule type="containsText" dxfId="39" priority="42" operator="containsText" text="Alto">
      <formula>NOT(ISERROR(SEARCH("Alto",M25)))</formula>
    </cfRule>
    <cfRule type="containsText" dxfId="38" priority="43" operator="containsText" text="Extremo">
      <formula>NOT(ISERROR(SEARCH("Extremo",M25)))</formula>
    </cfRule>
    <cfRule type="colorScale" priority="44">
      <colorScale>
        <cfvo type="min"/>
        <cfvo type="max"/>
        <color rgb="FFFF7128"/>
        <color rgb="FFFFEF9C"/>
      </colorScale>
    </cfRule>
  </conditionalFormatting>
  <conditionalFormatting sqref="N25">
    <cfRule type="containsText" dxfId="37" priority="34" operator="containsText" text="3- Moderado">
      <formula>NOT(ISERROR(SEARCH("3- Moderado",N25)))</formula>
    </cfRule>
    <cfRule type="containsText" dxfId="36" priority="35" operator="containsText" text="6- Moderado">
      <formula>NOT(ISERROR(SEARCH("6- Moderado",N25)))</formula>
    </cfRule>
    <cfRule type="containsText" dxfId="35" priority="36" operator="containsText" text="4- Moderado">
      <formula>NOT(ISERROR(SEARCH("4- Moderado",N25)))</formula>
    </cfRule>
    <cfRule type="containsText" dxfId="34" priority="37" operator="containsText" text="3- Bajo">
      <formula>NOT(ISERROR(SEARCH("3- Bajo",N25)))</formula>
    </cfRule>
    <cfRule type="containsText" dxfId="33" priority="38" operator="containsText" text="4- Bajo">
      <formula>NOT(ISERROR(SEARCH("4- Bajo",N25)))</formula>
    </cfRule>
    <cfRule type="containsText" dxfId="32" priority="39" operator="containsText" text="1- Bajo">
      <formula>NOT(ISERROR(SEARCH("1- Bajo",N25)))</formula>
    </cfRule>
  </conditionalFormatting>
  <conditionalFormatting sqref="H25:H29">
    <cfRule type="containsText" dxfId="31" priority="21" operator="containsText" text="Muy Alta">
      <formula>NOT(ISERROR(SEARCH("Muy Alta",H25)))</formula>
    </cfRule>
    <cfRule type="containsText" dxfId="30" priority="22" operator="containsText" text="Alta">
      <formula>NOT(ISERROR(SEARCH("Alta",H25)))</formula>
    </cfRule>
    <cfRule type="containsText" dxfId="29" priority="23" operator="containsText" text="Muy Alta">
      <formula>NOT(ISERROR(SEARCH("Muy Alta",H25)))</formula>
    </cfRule>
    <cfRule type="containsText" dxfId="28" priority="28" operator="containsText" text="Muy Baja">
      <formula>NOT(ISERROR(SEARCH("Muy Baja",H25)))</formula>
    </cfRule>
    <cfRule type="containsText" dxfId="27" priority="29" operator="containsText" text="Baja">
      <formula>NOT(ISERROR(SEARCH("Baja",H25)))</formula>
    </cfRule>
    <cfRule type="containsText" dxfId="26" priority="30" operator="containsText" text="Media">
      <formula>NOT(ISERROR(SEARCH("Media",H25)))</formula>
    </cfRule>
    <cfRule type="containsText" dxfId="25" priority="31" operator="containsText" text="Alta">
      <formula>NOT(ISERROR(SEARCH("Alta",H25)))</formula>
    </cfRule>
    <cfRule type="containsText" dxfId="24" priority="33" operator="containsText" text="Muy Alta">
      <formula>NOT(ISERROR(SEARCH("Muy Alta",H25)))</formula>
    </cfRule>
  </conditionalFormatting>
  <conditionalFormatting sqref="I25:I29">
    <cfRule type="containsText" dxfId="23" priority="24" operator="containsText" text="Catastrófico">
      <formula>NOT(ISERROR(SEARCH("Catastrófico",I25)))</formula>
    </cfRule>
    <cfRule type="containsText" dxfId="22" priority="25" operator="containsText" text="Mayor">
      <formula>NOT(ISERROR(SEARCH("Mayor",I25)))</formula>
    </cfRule>
    <cfRule type="containsText" dxfId="21" priority="26" operator="containsText" text="Menor">
      <formula>NOT(ISERROR(SEARCH("Menor",I25)))</formula>
    </cfRule>
    <cfRule type="containsText" dxfId="20" priority="27" operator="containsText" text="Leve">
      <formula>NOT(ISERROR(SEARCH("Leve",I25)))</formula>
    </cfRule>
    <cfRule type="containsText" dxfId="19" priority="32" operator="containsText" text="Moderado">
      <formula>NOT(ISERROR(SEARCH("Moderado",I25)))</formula>
    </cfRule>
  </conditionalFormatting>
  <conditionalFormatting sqref="K25:K29">
    <cfRule type="containsText" dxfId="18" priority="19" operator="containsText" text="Media">
      <formula>NOT(ISERROR(SEARCH("Media",K25)))</formula>
    </cfRule>
  </conditionalFormatting>
  <conditionalFormatting sqref="L25:L29">
    <cfRule type="containsText" dxfId="17" priority="18" operator="containsText" text="Moderado">
      <formula>NOT(ISERROR(SEARCH("Moderado",L25)))</formula>
    </cfRule>
  </conditionalFormatting>
  <conditionalFormatting sqref="J25:J29">
    <cfRule type="containsText" dxfId="16" priority="17" operator="containsText" text="Moderado">
      <formula>NOT(ISERROR(SEARCH("Moderado",J25)))</formula>
    </cfRule>
  </conditionalFormatting>
  <conditionalFormatting sqref="J25:J29">
    <cfRule type="containsText" dxfId="15" priority="15" operator="containsText" text="Bajo">
      <formula>NOT(ISERROR(SEARCH("Bajo",J25)))</formula>
    </cfRule>
    <cfRule type="containsText" dxfId="14" priority="16" operator="containsText" text="Extremo">
      <formula>NOT(ISERROR(SEARCH("Extremo",J25)))</formula>
    </cfRule>
  </conditionalFormatting>
  <conditionalFormatting sqref="K25:K29">
    <cfRule type="containsText" dxfId="13" priority="13" operator="containsText" text="Baja">
      <formula>NOT(ISERROR(SEARCH("Baja",K25)))</formula>
    </cfRule>
    <cfRule type="containsText" dxfId="12" priority="14" operator="containsText" text="Muy Baja">
      <formula>NOT(ISERROR(SEARCH("Muy Baja",K25)))</formula>
    </cfRule>
  </conditionalFormatting>
  <conditionalFormatting sqref="K25:K29">
    <cfRule type="containsText" dxfId="11" priority="11" operator="containsText" text="Muy Alta">
      <formula>NOT(ISERROR(SEARCH("Muy Alta",K25)))</formula>
    </cfRule>
    <cfRule type="containsText" dxfId="10" priority="12" operator="containsText" text="Alta">
      <formula>NOT(ISERROR(SEARCH("Alta",K25)))</formula>
    </cfRule>
  </conditionalFormatting>
  <conditionalFormatting sqref="L25:L29">
    <cfRule type="containsText" dxfId="9" priority="7" operator="containsText" text="Catastrófico">
      <formula>NOT(ISERROR(SEARCH("Catastrófico",L25)))</formula>
    </cfRule>
    <cfRule type="containsText" dxfId="8" priority="8" operator="containsText" text="Mayor">
      <formula>NOT(ISERROR(SEARCH("Mayor",L25)))</formula>
    </cfRule>
    <cfRule type="containsText" dxfId="7" priority="9" operator="containsText" text="Menor">
      <formula>NOT(ISERROR(SEARCH("Menor",L25)))</formula>
    </cfRule>
    <cfRule type="containsText" dxfId="6" priority="10" operator="containsText" text="Leve">
      <formula>NOT(ISERROR(SEARCH("Leve",L25)))</formula>
    </cfRule>
  </conditionalFormatting>
  <conditionalFormatting sqref="B10 B15 B20 B25 B30 B35 B40 B45 B50 B55">
    <cfRule type="containsText" dxfId="5" priority="1" operator="containsText" text="3- Moderado">
      <formula>NOT(ISERROR(SEARCH("3- Moderado",B10)))</formula>
    </cfRule>
    <cfRule type="containsText" dxfId="4" priority="2" operator="containsText" text="6- Moderado">
      <formula>NOT(ISERROR(SEARCH("6- Moderado",B10)))</formula>
    </cfRule>
    <cfRule type="containsText" dxfId="3" priority="3" operator="containsText" text="4- Moderado">
      <formula>NOT(ISERROR(SEARCH("4- Moderado",B10)))</formula>
    </cfRule>
    <cfRule type="containsText" dxfId="2" priority="4" operator="containsText" text="3- Bajo">
      <formula>NOT(ISERROR(SEARCH("3- Bajo",B10)))</formula>
    </cfRule>
    <cfRule type="containsText" dxfId="1" priority="5" operator="containsText" text="4- Bajo">
      <formula>NOT(ISERROR(SEARCH("4- Bajo",B10)))</formula>
    </cfRule>
    <cfRule type="containsText" dxfId="0" priority="6" operator="containsText" text="1- Bajo">
      <formula>NOT(ISERROR(SEARCH("1- Bajo",B10)))</formula>
    </cfRule>
  </conditionalFormatting>
  <dataValidations count="7">
    <dataValidation allowBlank="1" showInputMessage="1" showErrorMessage="1" prompt="seleccionar si el responsable de ejecutar las acciones es el nivel central" sqref="Q8:R8" xr:uid="{00000000-0002-0000-0F00-000000000000}"/>
    <dataValidation allowBlank="1" showInputMessage="1" showErrorMessage="1" prompt="Seleccionar si el responsable es el responsable de las acciones es el nivel central" sqref="P7:P8" xr:uid="{00000000-0002-0000-0F00-000001000000}"/>
    <dataValidation allowBlank="1" showInputMessage="1" showErrorMessage="1" prompt="Describir las actividades que se van a desarrollar para el proyecto" sqref="O7" xr:uid="{00000000-0002-0000-0F00-000002000000}"/>
    <dataValidation allowBlank="1" showInputMessage="1" showErrorMessage="1" prompt="El grado de afectación puede ser " sqref="I8" xr:uid="{00000000-0002-0000-0F00-000003000000}"/>
    <dataValidation allowBlank="1" showInputMessage="1" showErrorMessage="1" prompt="Que tan factible es que materialize el riesgo?" sqref="H8" xr:uid="{00000000-0002-0000-0F00-000004000000}"/>
    <dataValidation allowBlank="1" showInputMessage="1" showErrorMessage="1" prompt="Registrar qué factor  que ocasina el riesgo: un facot identtficado el contexto._x000a_O  personas, recursos, estilo de direccion , factores externos, , codiciones ambientales" sqref="F8:G8" xr:uid="{00000000-0002-0000-0F00-000005000000}"/>
    <dataValidation allowBlank="1" showInputMessage="1" showErrorMessage="1" prompt="Seleccionar el tipo de riesgo teniendo en cuenta que  factor organizaconal afecta. Ver explicacion en hoja " sqref="E8" xr:uid="{00000000-0002-0000-0F00-000006000000}"/>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249977111117893"/>
  </sheetPr>
  <dimension ref="A1:J47"/>
  <sheetViews>
    <sheetView topLeftCell="A42" zoomScale="80" zoomScaleNormal="80" workbookViewId="0">
      <selection activeCell="B50" sqref="B50"/>
    </sheetView>
  </sheetViews>
  <sheetFormatPr baseColWidth="10" defaultColWidth="10.59765625" defaultRowHeight="13.5" x14ac:dyDescent="0.35"/>
  <cols>
    <col min="1" max="1" width="44.3984375" style="125" customWidth="1"/>
    <col min="2" max="2" width="15.59765625" style="126" customWidth="1"/>
    <col min="3" max="3" width="39.3984375" style="87" customWidth="1"/>
    <col min="4" max="4" width="24.1328125" style="126" customWidth="1"/>
    <col min="5" max="5" width="46.59765625" style="87" customWidth="1"/>
    <col min="6" max="16384" width="10.59765625" style="87"/>
  </cols>
  <sheetData>
    <row r="1" spans="1:10" ht="12.75" customHeight="1" x14ac:dyDescent="0.35">
      <c r="A1" s="103"/>
      <c r="B1" s="269" t="s">
        <v>188</v>
      </c>
      <c r="C1" s="269"/>
      <c r="D1" s="269"/>
      <c r="E1" s="104"/>
      <c r="F1" s="103"/>
      <c r="G1" s="103"/>
      <c r="H1" s="103"/>
      <c r="J1" s="105"/>
    </row>
    <row r="2" spans="1:10" ht="12.75" customHeight="1" x14ac:dyDescent="0.35">
      <c r="A2" s="103"/>
      <c r="B2" s="269" t="s">
        <v>198</v>
      </c>
      <c r="C2" s="269"/>
      <c r="D2" s="269"/>
      <c r="E2" s="104"/>
      <c r="F2" s="103"/>
      <c r="G2" s="103"/>
      <c r="H2" s="103"/>
      <c r="J2" s="105"/>
    </row>
    <row r="3" spans="1:10" ht="12.75" customHeight="1" x14ac:dyDescent="0.35">
      <c r="A3" s="103"/>
      <c r="B3" s="106"/>
      <c r="C3" s="106"/>
      <c r="D3" s="106"/>
      <c r="E3" s="104"/>
      <c r="F3" s="103"/>
      <c r="G3" s="103"/>
      <c r="H3" s="103"/>
      <c r="J3" s="105"/>
    </row>
    <row r="4" spans="1:10" ht="12.75" customHeight="1" x14ac:dyDescent="0.35">
      <c r="A4" s="103"/>
      <c r="B4" s="106"/>
      <c r="C4" s="106"/>
      <c r="D4" s="106"/>
      <c r="E4" s="104"/>
      <c r="F4" s="103"/>
      <c r="G4" s="103"/>
      <c r="H4" s="103"/>
      <c r="J4" s="105"/>
    </row>
    <row r="5" spans="1:10" ht="87" customHeight="1" x14ac:dyDescent="0.35">
      <c r="A5" s="107" t="s">
        <v>199</v>
      </c>
      <c r="B5" s="270"/>
      <c r="C5" s="270"/>
      <c r="D5" s="107" t="s">
        <v>200</v>
      </c>
      <c r="E5" s="108" t="s">
        <v>201</v>
      </c>
      <c r="G5" s="105"/>
      <c r="J5" s="109"/>
    </row>
    <row r="6" spans="1:10" ht="16.7" customHeight="1" x14ac:dyDescent="0.35">
      <c r="A6" s="93"/>
      <c r="B6" s="94"/>
      <c r="C6" s="94"/>
      <c r="D6" s="93"/>
      <c r="E6" s="92"/>
      <c r="J6" s="105"/>
    </row>
    <row r="7" spans="1:10" ht="54.75" customHeight="1" x14ac:dyDescent="0.35">
      <c r="A7" s="110" t="s">
        <v>202</v>
      </c>
      <c r="B7" s="271" t="s">
        <v>203</v>
      </c>
      <c r="C7" s="271"/>
      <c r="D7" s="271"/>
      <c r="E7" s="271"/>
    </row>
    <row r="8" spans="1:10" ht="13.35" customHeight="1" x14ac:dyDescent="0.4">
      <c r="A8" s="111"/>
      <c r="B8" s="111"/>
      <c r="D8" s="112"/>
      <c r="E8" s="112"/>
    </row>
    <row r="9" spans="1:10" ht="28.5" customHeight="1" x14ac:dyDescent="0.35">
      <c r="A9" s="113" t="s">
        <v>204</v>
      </c>
      <c r="B9" s="272" t="s">
        <v>205</v>
      </c>
      <c r="C9" s="272"/>
      <c r="D9" s="272"/>
      <c r="E9" s="272"/>
    </row>
    <row r="10" spans="1:10" ht="21" customHeight="1" x14ac:dyDescent="0.4">
      <c r="A10" s="111"/>
      <c r="B10" s="111"/>
      <c r="D10" s="112"/>
      <c r="E10" s="112"/>
    </row>
    <row r="11" spans="1:10" s="114" customFormat="1" ht="13.15" x14ac:dyDescent="0.35">
      <c r="A11" s="273" t="s">
        <v>206</v>
      </c>
      <c r="B11" s="273"/>
      <c r="C11" s="273"/>
      <c r="D11" s="273"/>
      <c r="E11" s="273"/>
    </row>
    <row r="12" spans="1:10" s="114" customFormat="1" ht="12.75" customHeight="1" x14ac:dyDescent="0.35">
      <c r="A12" s="115" t="s">
        <v>207</v>
      </c>
      <c r="B12" s="115" t="s">
        <v>208</v>
      </c>
      <c r="C12" s="116" t="s">
        <v>209</v>
      </c>
      <c r="D12" s="116" t="s">
        <v>210</v>
      </c>
      <c r="E12" s="116" t="s">
        <v>211</v>
      </c>
    </row>
    <row r="13" spans="1:10" s="114" customFormat="1" ht="12.75" customHeight="1" x14ac:dyDescent="0.35">
      <c r="A13" s="115"/>
      <c r="B13" s="115"/>
      <c r="C13" s="116"/>
      <c r="D13" s="116"/>
      <c r="E13" s="116"/>
    </row>
    <row r="14" spans="1:10" x14ac:dyDescent="0.35">
      <c r="A14" s="276" t="s">
        <v>212</v>
      </c>
      <c r="B14" s="262">
        <v>1</v>
      </c>
      <c r="C14" s="495" t="s">
        <v>567</v>
      </c>
      <c r="D14" s="262">
        <v>1</v>
      </c>
      <c r="E14" s="495" t="s">
        <v>568</v>
      </c>
    </row>
    <row r="15" spans="1:10" ht="38.25" x14ac:dyDescent="0.35">
      <c r="A15" s="274"/>
      <c r="B15" s="262">
        <v>2</v>
      </c>
      <c r="C15" s="495" t="s">
        <v>569</v>
      </c>
      <c r="D15" s="262">
        <v>2</v>
      </c>
      <c r="E15" s="495" t="s">
        <v>570</v>
      </c>
    </row>
    <row r="16" spans="1:10" ht="25.5" x14ac:dyDescent="0.35">
      <c r="A16" s="275"/>
      <c r="B16" s="262">
        <v>3</v>
      </c>
      <c r="C16" s="495" t="s">
        <v>571</v>
      </c>
      <c r="D16" s="262"/>
      <c r="E16" s="254"/>
    </row>
    <row r="17" spans="1:5" ht="25.5" x14ac:dyDescent="0.35">
      <c r="A17" s="496" t="s">
        <v>213</v>
      </c>
      <c r="B17" s="262">
        <v>4</v>
      </c>
      <c r="C17" s="495" t="s">
        <v>572</v>
      </c>
      <c r="D17" s="262">
        <v>3</v>
      </c>
      <c r="E17" s="495" t="s">
        <v>573</v>
      </c>
    </row>
    <row r="18" spans="1:5" ht="51" x14ac:dyDescent="0.35">
      <c r="A18" s="497"/>
      <c r="B18" s="262">
        <v>5</v>
      </c>
      <c r="C18" s="498" t="s">
        <v>574</v>
      </c>
      <c r="D18" s="262">
        <v>4</v>
      </c>
      <c r="E18" s="495" t="s">
        <v>575</v>
      </c>
    </row>
    <row r="19" spans="1:5" ht="63.75" x14ac:dyDescent="0.35">
      <c r="A19" s="496" t="s">
        <v>214</v>
      </c>
      <c r="B19" s="262">
        <v>6</v>
      </c>
      <c r="C19" s="499" t="s">
        <v>576</v>
      </c>
      <c r="D19" s="262">
        <v>5</v>
      </c>
      <c r="E19" s="500" t="s">
        <v>577</v>
      </c>
    </row>
    <row r="20" spans="1:5" ht="51" x14ac:dyDescent="0.35">
      <c r="A20" s="501"/>
      <c r="B20" s="262">
        <v>7</v>
      </c>
      <c r="C20" s="500" t="s">
        <v>578</v>
      </c>
      <c r="D20" s="262">
        <v>6</v>
      </c>
      <c r="E20" s="500" t="s">
        <v>579</v>
      </c>
    </row>
    <row r="21" spans="1:5" ht="25.5" x14ac:dyDescent="0.35">
      <c r="A21" s="497"/>
      <c r="B21" s="262"/>
      <c r="C21" s="118"/>
      <c r="D21" s="262">
        <v>7</v>
      </c>
      <c r="E21" s="500" t="s">
        <v>580</v>
      </c>
    </row>
    <row r="22" spans="1:5" ht="38.25" x14ac:dyDescent="0.35">
      <c r="A22" s="276" t="s">
        <v>215</v>
      </c>
      <c r="B22" s="262">
        <v>8</v>
      </c>
      <c r="C22" s="500" t="s">
        <v>581</v>
      </c>
      <c r="D22" s="262">
        <v>8</v>
      </c>
      <c r="E22" s="500" t="s">
        <v>582</v>
      </c>
    </row>
    <row r="23" spans="1:5" ht="76.5" x14ac:dyDescent="0.35">
      <c r="A23" s="274"/>
      <c r="B23" s="262">
        <v>9</v>
      </c>
      <c r="C23" s="500" t="s">
        <v>216</v>
      </c>
      <c r="D23" s="262">
        <v>9</v>
      </c>
      <c r="E23" s="500" t="s">
        <v>583</v>
      </c>
    </row>
    <row r="24" spans="1:5" ht="89.25" x14ac:dyDescent="0.35">
      <c r="A24" s="274"/>
      <c r="B24" s="262">
        <v>10</v>
      </c>
      <c r="C24" s="500" t="s">
        <v>584</v>
      </c>
      <c r="D24" s="262"/>
      <c r="E24" s="255"/>
    </row>
    <row r="25" spans="1:5" ht="63.75" x14ac:dyDescent="0.35">
      <c r="A25" s="275"/>
      <c r="B25" s="262">
        <v>11</v>
      </c>
      <c r="C25" s="500" t="s">
        <v>585</v>
      </c>
      <c r="D25" s="262">
        <v>10</v>
      </c>
      <c r="E25" s="500" t="s">
        <v>586</v>
      </c>
    </row>
    <row r="26" spans="1:5" ht="25.5" x14ac:dyDescent="0.35">
      <c r="A26" s="502" t="s">
        <v>217</v>
      </c>
      <c r="B26" s="262">
        <v>12</v>
      </c>
      <c r="C26" s="503" t="s">
        <v>587</v>
      </c>
      <c r="D26" s="262">
        <v>11</v>
      </c>
      <c r="E26" s="503" t="s">
        <v>588</v>
      </c>
    </row>
    <row r="27" spans="1:5" ht="25.5" x14ac:dyDescent="0.35">
      <c r="A27" s="502" t="s">
        <v>218</v>
      </c>
      <c r="B27" s="262">
        <v>13</v>
      </c>
      <c r="C27" s="504" t="s">
        <v>589</v>
      </c>
      <c r="D27" s="262">
        <v>12</v>
      </c>
      <c r="E27" s="504" t="s">
        <v>590</v>
      </c>
    </row>
    <row r="28" spans="1:5" ht="51" x14ac:dyDescent="0.35">
      <c r="A28" s="502"/>
      <c r="B28" s="262">
        <v>14</v>
      </c>
      <c r="C28" s="504" t="s">
        <v>591</v>
      </c>
      <c r="D28" s="262">
        <v>13</v>
      </c>
      <c r="E28" s="504" t="s">
        <v>592</v>
      </c>
    </row>
    <row r="29" spans="1:5" ht="51" x14ac:dyDescent="0.35">
      <c r="A29" s="502"/>
      <c r="B29" s="262">
        <v>15</v>
      </c>
      <c r="C29" s="504" t="s">
        <v>593</v>
      </c>
      <c r="D29" s="262">
        <v>14</v>
      </c>
      <c r="E29" s="504" t="s">
        <v>594</v>
      </c>
    </row>
    <row r="30" spans="1:5" ht="63.75" x14ac:dyDescent="0.35">
      <c r="A30" s="502"/>
      <c r="B30" s="262">
        <v>16</v>
      </c>
      <c r="C30" s="504" t="s">
        <v>595</v>
      </c>
      <c r="D30" s="262">
        <v>15</v>
      </c>
      <c r="E30" s="504" t="s">
        <v>596</v>
      </c>
    </row>
    <row r="31" spans="1:5" x14ac:dyDescent="0.35">
      <c r="A31" s="273" t="s">
        <v>219</v>
      </c>
      <c r="B31" s="273"/>
      <c r="C31" s="273"/>
      <c r="D31" s="273"/>
      <c r="E31" s="273"/>
    </row>
    <row r="32" spans="1:5" x14ac:dyDescent="0.35">
      <c r="A32" s="119" t="s">
        <v>220</v>
      </c>
      <c r="B32" s="120" t="s">
        <v>208</v>
      </c>
      <c r="C32" s="121" t="s">
        <v>221</v>
      </c>
      <c r="D32" s="121" t="s">
        <v>210</v>
      </c>
      <c r="E32" s="121" t="s">
        <v>222</v>
      </c>
    </row>
    <row r="33" spans="1:5" ht="63.75" x14ac:dyDescent="0.35">
      <c r="A33" s="505" t="s">
        <v>597</v>
      </c>
      <c r="B33" s="262">
        <v>1</v>
      </c>
      <c r="C33" s="251" t="s">
        <v>526</v>
      </c>
      <c r="D33" s="506">
        <v>1</v>
      </c>
      <c r="E33" s="252" t="s">
        <v>598</v>
      </c>
    </row>
    <row r="34" spans="1:5" ht="51" x14ac:dyDescent="0.35">
      <c r="A34" s="505" t="s">
        <v>223</v>
      </c>
      <c r="B34" s="262">
        <v>2</v>
      </c>
      <c r="C34" s="253" t="s">
        <v>527</v>
      </c>
      <c r="D34" s="122">
        <v>2</v>
      </c>
      <c r="E34" s="254" t="s">
        <v>599</v>
      </c>
    </row>
    <row r="35" spans="1:5" ht="51" x14ac:dyDescent="0.35">
      <c r="A35" s="276" t="s">
        <v>224</v>
      </c>
      <c r="B35" s="262">
        <v>3</v>
      </c>
      <c r="C35" s="253" t="s">
        <v>528</v>
      </c>
      <c r="D35" s="122">
        <v>3</v>
      </c>
      <c r="E35" s="252" t="s">
        <v>600</v>
      </c>
    </row>
    <row r="36" spans="1:5" ht="25.5" x14ac:dyDescent="0.35">
      <c r="A36" s="274"/>
      <c r="B36" s="262">
        <v>4</v>
      </c>
      <c r="C36" s="253" t="s">
        <v>529</v>
      </c>
      <c r="D36" s="123"/>
      <c r="E36" s="123" t="s">
        <v>601</v>
      </c>
    </row>
    <row r="37" spans="1:5" ht="63.75" x14ac:dyDescent="0.35">
      <c r="A37" s="274"/>
      <c r="B37" s="262">
        <v>5</v>
      </c>
      <c r="C37" s="253" t="s">
        <v>530</v>
      </c>
      <c r="D37" s="122">
        <v>4</v>
      </c>
      <c r="E37" s="252" t="s">
        <v>602</v>
      </c>
    </row>
    <row r="38" spans="1:5" ht="38.25" x14ac:dyDescent="0.35">
      <c r="A38" s="274"/>
      <c r="B38" s="262">
        <v>6</v>
      </c>
      <c r="C38" s="253" t="s">
        <v>531</v>
      </c>
      <c r="D38" s="122">
        <v>5</v>
      </c>
      <c r="E38" s="252" t="s">
        <v>603</v>
      </c>
    </row>
    <row r="39" spans="1:5" ht="63.75" x14ac:dyDescent="0.35">
      <c r="A39" s="275"/>
      <c r="B39" s="262">
        <v>7</v>
      </c>
      <c r="C39" s="255" t="s">
        <v>532</v>
      </c>
      <c r="D39" s="122">
        <v>6</v>
      </c>
      <c r="E39" s="252" t="s">
        <v>604</v>
      </c>
    </row>
    <row r="40" spans="1:5" ht="51" x14ac:dyDescent="0.35">
      <c r="A40" s="507" t="s">
        <v>605</v>
      </c>
      <c r="B40" s="262">
        <v>8</v>
      </c>
      <c r="C40" s="255" t="s">
        <v>533</v>
      </c>
      <c r="D40" s="124"/>
      <c r="E40" s="256"/>
    </row>
    <row r="41" spans="1:5" ht="51" x14ac:dyDescent="0.35">
      <c r="A41" s="496" t="s">
        <v>225</v>
      </c>
      <c r="B41" s="262">
        <v>9</v>
      </c>
      <c r="C41" s="255" t="s">
        <v>606</v>
      </c>
      <c r="D41" s="124"/>
      <c r="E41" s="252"/>
    </row>
    <row r="42" spans="1:5" ht="38.25" x14ac:dyDescent="0.35">
      <c r="A42" s="501"/>
      <c r="B42" s="262">
        <v>10</v>
      </c>
      <c r="C42" s="255" t="s">
        <v>534</v>
      </c>
      <c r="D42" s="124">
        <v>7</v>
      </c>
      <c r="E42" s="252" t="s">
        <v>535</v>
      </c>
    </row>
    <row r="43" spans="1:5" ht="102" x14ac:dyDescent="0.35">
      <c r="A43" s="497"/>
      <c r="B43" s="262">
        <v>11</v>
      </c>
      <c r="C43" s="255" t="s">
        <v>607</v>
      </c>
      <c r="D43" s="124">
        <v>8</v>
      </c>
      <c r="E43" s="252" t="s">
        <v>536</v>
      </c>
    </row>
    <row r="44" spans="1:5" ht="25.5" x14ac:dyDescent="0.35">
      <c r="A44" s="507" t="s">
        <v>608</v>
      </c>
      <c r="B44" s="262">
        <v>12</v>
      </c>
      <c r="C44" s="255" t="s">
        <v>537</v>
      </c>
      <c r="D44" s="124">
        <v>9</v>
      </c>
      <c r="E44" s="255" t="s">
        <v>609</v>
      </c>
    </row>
    <row r="45" spans="1:5" ht="140.25" x14ac:dyDescent="0.35">
      <c r="A45" s="507" t="s">
        <v>610</v>
      </c>
      <c r="B45" s="262">
        <v>13</v>
      </c>
      <c r="C45" s="254" t="s">
        <v>538</v>
      </c>
      <c r="D45" s="124"/>
      <c r="E45" s="256"/>
    </row>
    <row r="46" spans="1:5" ht="76.5" x14ac:dyDescent="0.35">
      <c r="A46" s="507" t="s">
        <v>226</v>
      </c>
      <c r="B46" s="262">
        <v>14</v>
      </c>
      <c r="C46" s="257" t="s">
        <v>539</v>
      </c>
      <c r="D46" s="124"/>
      <c r="E46" s="256"/>
    </row>
    <row r="47" spans="1:5" ht="38.25" x14ac:dyDescent="0.35">
      <c r="A47" s="507" t="s">
        <v>227</v>
      </c>
      <c r="B47" s="262">
        <v>15</v>
      </c>
      <c r="C47" s="118" t="s">
        <v>540</v>
      </c>
      <c r="D47" s="124"/>
      <c r="E47" s="256"/>
    </row>
  </sheetData>
  <mergeCells count="13">
    <mergeCell ref="A31:E31"/>
    <mergeCell ref="A35:A39"/>
    <mergeCell ref="A41:A43"/>
    <mergeCell ref="B1:D1"/>
    <mergeCell ref="B2:D2"/>
    <mergeCell ref="B5:C5"/>
    <mergeCell ref="B7:E7"/>
    <mergeCell ref="B9:E9"/>
    <mergeCell ref="A11:E11"/>
    <mergeCell ref="A14:A16"/>
    <mergeCell ref="A17:A18"/>
    <mergeCell ref="A19:A21"/>
    <mergeCell ref="A22:A2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39997558519241921"/>
  </sheetPr>
  <dimension ref="A1:F11"/>
  <sheetViews>
    <sheetView topLeftCell="A4" zoomScaleNormal="100" workbookViewId="0">
      <pane ySplit="2" topLeftCell="A6" activePane="bottomLeft" state="frozen"/>
      <selection activeCell="A4" sqref="A4"/>
      <selection pane="bottomLeft" activeCell="A15" sqref="A15"/>
    </sheetView>
  </sheetViews>
  <sheetFormatPr baseColWidth="10" defaultColWidth="10.59765625" defaultRowHeight="18" x14ac:dyDescent="0.55000000000000004"/>
  <cols>
    <col min="1" max="1" width="52.1328125" style="101" customWidth="1"/>
    <col min="2" max="2" width="10.1328125" style="102" customWidth="1"/>
    <col min="3" max="3" width="11.3984375" style="100" customWidth="1"/>
    <col min="4" max="4" width="13" style="100" customWidth="1"/>
    <col min="5" max="5" width="11.86328125" style="100" customWidth="1"/>
    <col min="6" max="6" width="44.3984375" style="101" customWidth="1"/>
  </cols>
  <sheetData>
    <row r="1" spans="1:6" ht="22.5" customHeight="1" x14ac:dyDescent="0.45">
      <c r="A1" s="277" t="s">
        <v>188</v>
      </c>
      <c r="B1" s="277"/>
      <c r="C1" s="277"/>
      <c r="D1" s="277"/>
      <c r="E1" s="277"/>
      <c r="F1" s="277"/>
    </row>
    <row r="2" spans="1:6" x14ac:dyDescent="0.55000000000000004">
      <c r="A2" s="278" t="s">
        <v>189</v>
      </c>
      <c r="B2" s="278"/>
      <c r="C2" s="278"/>
      <c r="D2" s="278"/>
      <c r="E2" s="278"/>
      <c r="F2" s="278"/>
    </row>
    <row r="3" spans="1:6" x14ac:dyDescent="0.55000000000000004">
      <c r="A3" s="279" t="s">
        <v>190</v>
      </c>
      <c r="B3" s="280"/>
      <c r="C3" s="280"/>
      <c r="D3" s="280"/>
      <c r="E3" s="280"/>
      <c r="F3" s="281"/>
    </row>
    <row r="4" spans="1:6" ht="28.5" customHeight="1" x14ac:dyDescent="0.45">
      <c r="A4" s="282" t="s">
        <v>191</v>
      </c>
      <c r="B4" s="284" t="s">
        <v>192</v>
      </c>
      <c r="C4" s="285"/>
      <c r="D4" s="285"/>
      <c r="E4" s="286"/>
      <c r="F4" s="96" t="s">
        <v>193</v>
      </c>
    </row>
    <row r="5" spans="1:6" ht="46.5" customHeight="1" x14ac:dyDescent="0.55000000000000004">
      <c r="A5" s="283"/>
      <c r="B5" s="97" t="s">
        <v>194</v>
      </c>
      <c r="C5" s="97" t="s">
        <v>195</v>
      </c>
      <c r="D5" s="97" t="s">
        <v>196</v>
      </c>
      <c r="E5" s="97" t="s">
        <v>197</v>
      </c>
      <c r="F5" s="98"/>
    </row>
    <row r="6" spans="1:6" ht="51" x14ac:dyDescent="0.45">
      <c r="A6" s="258" t="s">
        <v>611</v>
      </c>
      <c r="B6" s="117">
        <v>6.9</v>
      </c>
      <c r="C6" s="117">
        <v>8</v>
      </c>
      <c r="D6" s="117"/>
      <c r="E6" s="508">
        <v>4</v>
      </c>
      <c r="F6" s="258" t="s">
        <v>612</v>
      </c>
    </row>
    <row r="7" spans="1:6" ht="51" x14ac:dyDescent="0.45">
      <c r="A7" s="258" t="s">
        <v>613</v>
      </c>
      <c r="B7" s="117">
        <v>6.9</v>
      </c>
      <c r="C7" s="117">
        <v>8</v>
      </c>
      <c r="D7" s="117"/>
      <c r="E7" s="509"/>
      <c r="F7" s="258" t="s">
        <v>614</v>
      </c>
    </row>
    <row r="8" spans="1:6" ht="25.5" x14ac:dyDescent="0.45">
      <c r="A8" s="259" t="s">
        <v>541</v>
      </c>
      <c r="B8" s="117"/>
      <c r="C8" s="117"/>
      <c r="D8" s="508">
        <v>1</v>
      </c>
      <c r="E8" s="508">
        <v>1</v>
      </c>
      <c r="F8" s="259" t="s">
        <v>615</v>
      </c>
    </row>
    <row r="9" spans="1:6" ht="14.25" x14ac:dyDescent="0.45">
      <c r="A9" s="259" t="s">
        <v>542</v>
      </c>
      <c r="B9" s="117"/>
      <c r="C9" s="117"/>
      <c r="D9" s="508">
        <v>5</v>
      </c>
      <c r="E9" s="508">
        <v>4</v>
      </c>
      <c r="F9" s="260" t="s">
        <v>543</v>
      </c>
    </row>
    <row r="10" spans="1:6" ht="14.25" x14ac:dyDescent="0.45">
      <c r="A10" s="259" t="s">
        <v>544</v>
      </c>
      <c r="B10" s="117"/>
      <c r="C10" s="117"/>
      <c r="D10" s="508">
        <v>10.11</v>
      </c>
      <c r="E10" s="508">
        <v>6.7</v>
      </c>
      <c r="F10" s="260" t="s">
        <v>545</v>
      </c>
    </row>
    <row r="11" spans="1:6" ht="14.25" x14ac:dyDescent="0.45">
      <c r="A11" s="259" t="s">
        <v>546</v>
      </c>
      <c r="B11" s="117"/>
      <c r="C11" s="117"/>
      <c r="D11" s="508">
        <v>12</v>
      </c>
      <c r="E11" s="508"/>
      <c r="F11" s="260" t="s">
        <v>616</v>
      </c>
    </row>
  </sheetData>
  <mergeCells count="5">
    <mergeCell ref="A1:F1"/>
    <mergeCell ref="A2:F2"/>
    <mergeCell ref="A3:F3"/>
    <mergeCell ref="A4:A5"/>
    <mergeCell ref="B4:E4"/>
  </mergeCells>
  <dataValidations count="2">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5 F4" xr:uid="{00000000-0002-0000-0200-000000000000}"/>
    <dataValidation allowBlank="1" showInputMessage="1" showErrorMessage="1" prompt="Proponer y escribir en una frase la estrategia para gestionar la debilidad, la oportunidad, la amenaza o la fortaleza.Usar verbo de acción en infinitivo._x000a_" sqref="G1 A4" xr:uid="{00000000-0002-0000-0200-000001000000}"/>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sheetPr>
  <dimension ref="B1:H41"/>
  <sheetViews>
    <sheetView topLeftCell="B19" zoomScale="112" zoomScaleNormal="112" workbookViewId="0">
      <selection activeCell="C19" sqref="C19:D19"/>
    </sheetView>
  </sheetViews>
  <sheetFormatPr baseColWidth="10" defaultColWidth="11.3984375" defaultRowHeight="14.25" x14ac:dyDescent="0.45"/>
  <cols>
    <col min="1" max="1" width="2.86328125" style="7" customWidth="1"/>
    <col min="2" max="3" width="24.73046875" style="7" customWidth="1"/>
    <col min="4" max="4" width="16" style="7" customWidth="1"/>
    <col min="5" max="5" width="24.73046875" style="7" customWidth="1"/>
    <col min="6" max="6" width="27.73046875" style="7" customWidth="1"/>
    <col min="7" max="8" width="24.73046875" style="7" customWidth="1"/>
    <col min="9" max="16384" width="11.3984375" style="7"/>
  </cols>
  <sheetData>
    <row r="1" spans="2:8" ht="14.65" thickBot="1" x14ac:dyDescent="0.5"/>
    <row r="2" spans="2:8" ht="17.649999999999999" x14ac:dyDescent="0.45">
      <c r="B2" s="307" t="s">
        <v>69</v>
      </c>
      <c r="C2" s="308"/>
      <c r="D2" s="308"/>
      <c r="E2" s="308"/>
      <c r="F2" s="308"/>
      <c r="G2" s="308"/>
      <c r="H2" s="309"/>
    </row>
    <row r="3" spans="2:8" x14ac:dyDescent="0.45">
      <c r="B3" s="310" t="s">
        <v>70</v>
      </c>
      <c r="C3" s="311"/>
      <c r="D3" s="311"/>
      <c r="E3" s="311"/>
      <c r="F3" s="311"/>
      <c r="G3" s="311"/>
      <c r="H3" s="312"/>
    </row>
    <row r="4" spans="2:8" ht="88.5" customHeight="1" x14ac:dyDescent="0.45">
      <c r="B4" s="313" t="s">
        <v>461</v>
      </c>
      <c r="C4" s="314"/>
      <c r="D4" s="314"/>
      <c r="E4" s="314"/>
      <c r="F4" s="314"/>
      <c r="G4" s="314"/>
      <c r="H4" s="315"/>
    </row>
    <row r="5" spans="2:8" x14ac:dyDescent="0.45">
      <c r="B5" s="8"/>
      <c r="C5" s="9"/>
      <c r="D5" s="9"/>
      <c r="E5" s="9"/>
      <c r="F5" s="9"/>
      <c r="G5" s="9"/>
      <c r="H5" s="10"/>
    </row>
    <row r="6" spans="2:8" ht="16.5" customHeight="1" x14ac:dyDescent="0.45">
      <c r="B6" s="316" t="s">
        <v>416</v>
      </c>
      <c r="C6" s="317"/>
      <c r="D6" s="317"/>
      <c r="E6" s="317"/>
      <c r="F6" s="317"/>
      <c r="G6" s="317"/>
      <c r="H6" s="318"/>
    </row>
    <row r="7" spans="2:8" ht="44.25" customHeight="1" x14ac:dyDescent="0.45">
      <c r="B7" s="316"/>
      <c r="C7" s="317"/>
      <c r="D7" s="317"/>
      <c r="E7" s="317"/>
      <c r="F7" s="317"/>
      <c r="G7" s="317"/>
      <c r="H7" s="318"/>
    </row>
    <row r="8" spans="2:8" ht="14.65" thickBot="1" x14ac:dyDescent="0.5">
      <c r="B8" s="11"/>
      <c r="C8" s="12"/>
      <c r="D8" s="13"/>
      <c r="E8" s="14"/>
      <c r="F8" s="14"/>
      <c r="G8" s="15"/>
      <c r="H8" s="16"/>
    </row>
    <row r="9" spans="2:8" ht="14.65" thickTop="1" x14ac:dyDescent="0.45">
      <c r="B9" s="11"/>
      <c r="C9" s="319" t="s">
        <v>71</v>
      </c>
      <c r="D9" s="320"/>
      <c r="E9" s="321" t="s">
        <v>72</v>
      </c>
      <c r="F9" s="322"/>
      <c r="G9" s="12"/>
      <c r="H9" s="16"/>
    </row>
    <row r="10" spans="2:8" ht="35.25" customHeight="1" x14ac:dyDescent="0.45">
      <c r="B10" s="11"/>
      <c r="C10" s="303" t="s">
        <v>73</v>
      </c>
      <c r="D10" s="304"/>
      <c r="E10" s="305" t="s">
        <v>74</v>
      </c>
      <c r="F10" s="306"/>
      <c r="G10" s="12"/>
      <c r="H10" s="16"/>
    </row>
    <row r="11" spans="2:8" ht="17.25" customHeight="1" x14ac:dyDescent="0.45">
      <c r="B11" s="11"/>
      <c r="C11" s="303" t="s">
        <v>75</v>
      </c>
      <c r="D11" s="304"/>
      <c r="E11" s="305" t="s">
        <v>76</v>
      </c>
      <c r="F11" s="306"/>
      <c r="G11" s="12"/>
      <c r="H11" s="16"/>
    </row>
    <row r="12" spans="2:8" ht="19.5" customHeight="1" x14ac:dyDescent="0.45">
      <c r="B12" s="11"/>
      <c r="C12" s="303" t="s">
        <v>77</v>
      </c>
      <c r="D12" s="304"/>
      <c r="E12" s="305" t="s">
        <v>78</v>
      </c>
      <c r="F12" s="306"/>
      <c r="G12" s="12"/>
      <c r="H12" s="16"/>
    </row>
    <row r="13" spans="2:8" ht="27" customHeight="1" x14ac:dyDescent="0.45">
      <c r="B13" s="11"/>
      <c r="C13" s="303" t="s">
        <v>79</v>
      </c>
      <c r="D13" s="304"/>
      <c r="E13" s="305" t="s">
        <v>173</v>
      </c>
      <c r="F13" s="306"/>
      <c r="G13" s="12"/>
      <c r="H13" s="16"/>
    </row>
    <row r="14" spans="2:8" ht="34.5" customHeight="1" x14ac:dyDescent="0.45">
      <c r="B14" s="11"/>
      <c r="C14" s="301" t="s">
        <v>8</v>
      </c>
      <c r="D14" s="302"/>
      <c r="E14" s="299" t="s">
        <v>417</v>
      </c>
      <c r="F14" s="300"/>
      <c r="G14" s="12"/>
      <c r="H14" s="16"/>
    </row>
    <row r="15" spans="2:8" ht="27.75" customHeight="1" x14ac:dyDescent="0.45">
      <c r="B15" s="11"/>
      <c r="C15" s="301" t="s">
        <v>9</v>
      </c>
      <c r="D15" s="302"/>
      <c r="E15" s="299" t="s">
        <v>80</v>
      </c>
      <c r="F15" s="300"/>
      <c r="G15" s="12"/>
      <c r="H15" s="16"/>
    </row>
    <row r="16" spans="2:8" ht="28.5" customHeight="1" x14ac:dyDescent="0.45">
      <c r="B16" s="11"/>
      <c r="C16" s="301" t="s">
        <v>10</v>
      </c>
      <c r="D16" s="302"/>
      <c r="E16" s="299" t="s">
        <v>81</v>
      </c>
      <c r="F16" s="300"/>
      <c r="G16" s="12"/>
      <c r="H16" s="16"/>
    </row>
    <row r="17" spans="2:8" ht="72.75" customHeight="1" x14ac:dyDescent="0.45">
      <c r="B17" s="11"/>
      <c r="C17" s="301" t="s">
        <v>11</v>
      </c>
      <c r="D17" s="302"/>
      <c r="E17" s="299" t="s">
        <v>418</v>
      </c>
      <c r="F17" s="300"/>
      <c r="G17" s="12"/>
      <c r="H17" s="16"/>
    </row>
    <row r="18" spans="2:8" ht="64.5" customHeight="1" x14ac:dyDescent="0.45">
      <c r="B18" s="11"/>
      <c r="C18" s="301" t="s">
        <v>12</v>
      </c>
      <c r="D18" s="302"/>
      <c r="E18" s="299" t="s">
        <v>462</v>
      </c>
      <c r="F18" s="300"/>
      <c r="G18" s="12"/>
      <c r="H18" s="16"/>
    </row>
    <row r="19" spans="2:8" ht="71.25" customHeight="1" x14ac:dyDescent="0.45">
      <c r="B19" s="11"/>
      <c r="C19" s="301" t="s">
        <v>82</v>
      </c>
      <c r="D19" s="302"/>
      <c r="E19" s="299" t="s">
        <v>463</v>
      </c>
      <c r="F19" s="300"/>
      <c r="G19" s="12"/>
      <c r="H19" s="16"/>
    </row>
    <row r="20" spans="2:8" ht="55.5" customHeight="1" x14ac:dyDescent="0.45">
      <c r="B20" s="11"/>
      <c r="C20" s="297" t="s">
        <v>83</v>
      </c>
      <c r="D20" s="298"/>
      <c r="E20" s="299" t="s">
        <v>464</v>
      </c>
      <c r="F20" s="300"/>
      <c r="G20" s="12"/>
      <c r="H20" s="16"/>
    </row>
    <row r="21" spans="2:8" ht="42" customHeight="1" x14ac:dyDescent="0.45">
      <c r="B21" s="11"/>
      <c r="C21" s="297" t="s">
        <v>18</v>
      </c>
      <c r="D21" s="298"/>
      <c r="E21" s="299" t="s">
        <v>465</v>
      </c>
      <c r="F21" s="300"/>
      <c r="G21" s="12"/>
      <c r="H21" s="16"/>
    </row>
    <row r="22" spans="2:8" ht="59.25" customHeight="1" x14ac:dyDescent="0.45">
      <c r="B22" s="11"/>
      <c r="C22" s="297" t="s">
        <v>20</v>
      </c>
      <c r="D22" s="298"/>
      <c r="E22" s="299" t="s">
        <v>419</v>
      </c>
      <c r="F22" s="300"/>
      <c r="G22" s="12"/>
      <c r="H22" s="16"/>
    </row>
    <row r="23" spans="2:8" ht="23.25" customHeight="1" x14ac:dyDescent="0.45">
      <c r="B23" s="11"/>
      <c r="C23" s="297" t="s">
        <v>21</v>
      </c>
      <c r="D23" s="298"/>
      <c r="E23" s="299" t="s">
        <v>466</v>
      </c>
      <c r="F23" s="300"/>
      <c r="G23" s="12"/>
      <c r="H23" s="16"/>
    </row>
    <row r="24" spans="2:8" ht="30.75" customHeight="1" x14ac:dyDescent="0.45">
      <c r="B24" s="11"/>
      <c r="C24" s="297" t="s">
        <v>84</v>
      </c>
      <c r="D24" s="298"/>
      <c r="E24" s="299" t="s">
        <v>467</v>
      </c>
      <c r="F24" s="300"/>
      <c r="G24" s="12"/>
      <c r="H24" s="16"/>
    </row>
    <row r="25" spans="2:8" ht="33" customHeight="1" x14ac:dyDescent="0.45">
      <c r="B25" s="11"/>
      <c r="C25" s="297" t="s">
        <v>85</v>
      </c>
      <c r="D25" s="298"/>
      <c r="E25" s="299" t="s">
        <v>468</v>
      </c>
      <c r="F25" s="300"/>
      <c r="G25" s="12"/>
      <c r="H25" s="16"/>
    </row>
    <row r="26" spans="2:8" ht="30" customHeight="1" x14ac:dyDescent="0.45">
      <c r="B26" s="11"/>
      <c r="C26" s="297" t="s">
        <v>86</v>
      </c>
      <c r="D26" s="298"/>
      <c r="E26" s="299" t="s">
        <v>469</v>
      </c>
      <c r="F26" s="300"/>
      <c r="G26" s="12"/>
      <c r="H26" s="16"/>
    </row>
    <row r="27" spans="2:8" ht="35.25" customHeight="1" x14ac:dyDescent="0.45">
      <c r="B27" s="11"/>
      <c r="C27" s="297" t="s">
        <v>87</v>
      </c>
      <c r="D27" s="298"/>
      <c r="E27" s="299" t="s">
        <v>470</v>
      </c>
      <c r="F27" s="300"/>
      <c r="G27" s="12"/>
      <c r="H27" s="16"/>
    </row>
    <row r="28" spans="2:8" ht="31.5" customHeight="1" x14ac:dyDescent="0.45">
      <c r="B28" s="11"/>
      <c r="C28" s="297" t="s">
        <v>88</v>
      </c>
      <c r="D28" s="298"/>
      <c r="E28" s="299" t="s">
        <v>471</v>
      </c>
      <c r="F28" s="300"/>
      <c r="G28" s="12"/>
      <c r="H28" s="16"/>
    </row>
    <row r="29" spans="2:8" ht="35.25" customHeight="1" x14ac:dyDescent="0.45">
      <c r="B29" s="11"/>
      <c r="C29" s="297" t="s">
        <v>89</v>
      </c>
      <c r="D29" s="298"/>
      <c r="E29" s="299" t="s">
        <v>472</v>
      </c>
      <c r="F29" s="300"/>
      <c r="G29" s="12"/>
      <c r="H29" s="16"/>
    </row>
    <row r="30" spans="2:8" ht="59.25" customHeight="1" x14ac:dyDescent="0.45">
      <c r="B30" s="11"/>
      <c r="C30" s="297" t="s">
        <v>90</v>
      </c>
      <c r="D30" s="298"/>
      <c r="E30" s="299" t="s">
        <v>473</v>
      </c>
      <c r="F30" s="300"/>
      <c r="G30" s="12"/>
      <c r="H30" s="16"/>
    </row>
    <row r="31" spans="2:8" ht="57" customHeight="1" x14ac:dyDescent="0.45">
      <c r="B31" s="11"/>
      <c r="C31" s="297" t="s">
        <v>25</v>
      </c>
      <c r="D31" s="298"/>
      <c r="E31" s="299" t="s">
        <v>474</v>
      </c>
      <c r="F31" s="300"/>
      <c r="G31" s="12"/>
      <c r="H31" s="16"/>
    </row>
    <row r="32" spans="2:8" ht="82.5" customHeight="1" x14ac:dyDescent="0.45">
      <c r="B32" s="11"/>
      <c r="C32" s="297" t="s">
        <v>91</v>
      </c>
      <c r="D32" s="298"/>
      <c r="E32" s="299" t="s">
        <v>92</v>
      </c>
      <c r="F32" s="300"/>
      <c r="G32" s="12"/>
      <c r="H32" s="16"/>
    </row>
    <row r="33" spans="2:8" ht="46.5" customHeight="1" x14ac:dyDescent="0.45">
      <c r="B33" s="11"/>
      <c r="C33" s="297" t="s">
        <v>30</v>
      </c>
      <c r="D33" s="298"/>
      <c r="E33" s="299" t="s">
        <v>475</v>
      </c>
      <c r="F33" s="300"/>
      <c r="G33" s="12"/>
      <c r="H33" s="16"/>
    </row>
    <row r="34" spans="2:8" ht="6.75" customHeight="1" thickBot="1" x14ac:dyDescent="0.5">
      <c r="B34" s="11"/>
      <c r="C34" s="293"/>
      <c r="D34" s="294"/>
      <c r="E34" s="295"/>
      <c r="F34" s="296"/>
      <c r="G34" s="12"/>
      <c r="H34" s="16"/>
    </row>
    <row r="35" spans="2:8" ht="14.65" thickTop="1" x14ac:dyDescent="0.45">
      <c r="B35" s="11"/>
      <c r="C35" s="17"/>
      <c r="D35" s="17"/>
      <c r="E35" s="18"/>
      <c r="F35" s="18"/>
      <c r="G35" s="12"/>
      <c r="H35" s="16"/>
    </row>
    <row r="36" spans="2:8" ht="21" customHeight="1" x14ac:dyDescent="0.45">
      <c r="B36" s="287" t="s">
        <v>420</v>
      </c>
      <c r="C36" s="288"/>
      <c r="D36" s="288"/>
      <c r="E36" s="288"/>
      <c r="F36" s="288"/>
      <c r="G36" s="288"/>
      <c r="H36" s="289"/>
    </row>
    <row r="37" spans="2:8" ht="20.25" customHeight="1" x14ac:dyDescent="0.45">
      <c r="B37" s="287" t="s">
        <v>421</v>
      </c>
      <c r="C37" s="288"/>
      <c r="D37" s="288"/>
      <c r="E37" s="288"/>
      <c r="F37" s="288"/>
      <c r="G37" s="288"/>
      <c r="H37" s="289"/>
    </row>
    <row r="38" spans="2:8" ht="20.25" customHeight="1" x14ac:dyDescent="0.45">
      <c r="B38" s="287" t="s">
        <v>422</v>
      </c>
      <c r="C38" s="288"/>
      <c r="D38" s="288"/>
      <c r="E38" s="288"/>
      <c r="F38" s="288"/>
      <c r="G38" s="288"/>
      <c r="H38" s="289"/>
    </row>
    <row r="39" spans="2:8" ht="21.75" customHeight="1" x14ac:dyDescent="0.45">
      <c r="B39" s="287" t="s">
        <v>423</v>
      </c>
      <c r="C39" s="288"/>
      <c r="D39" s="288"/>
      <c r="E39" s="288"/>
      <c r="F39" s="288"/>
      <c r="G39" s="288"/>
      <c r="H39" s="289"/>
    </row>
    <row r="40" spans="2:8" ht="22.5" customHeight="1" x14ac:dyDescent="0.45">
      <c r="B40" s="287" t="s">
        <v>424</v>
      </c>
      <c r="C40" s="288"/>
      <c r="D40" s="288"/>
      <c r="E40" s="288"/>
      <c r="F40" s="288"/>
      <c r="G40" s="288"/>
      <c r="H40" s="289"/>
    </row>
    <row r="41" spans="2:8" ht="32.25" customHeight="1" thickBot="1" x14ac:dyDescent="0.5">
      <c r="B41" s="290" t="s">
        <v>425</v>
      </c>
      <c r="C41" s="291"/>
      <c r="D41" s="291"/>
      <c r="E41" s="291"/>
      <c r="F41" s="291"/>
      <c r="G41" s="291"/>
      <c r="H41" s="292"/>
    </row>
  </sheetData>
  <mergeCells count="62">
    <mergeCell ref="B2:H2"/>
    <mergeCell ref="B3:H3"/>
    <mergeCell ref="B4:H4"/>
    <mergeCell ref="B6:H7"/>
    <mergeCell ref="C9:D9"/>
    <mergeCell ref="E9:F9"/>
    <mergeCell ref="C10:D10"/>
    <mergeCell ref="E10:F10"/>
    <mergeCell ref="C11:D11"/>
    <mergeCell ref="E11:F11"/>
    <mergeCell ref="C12:D12"/>
    <mergeCell ref="E12:F12"/>
    <mergeCell ref="C13:D13"/>
    <mergeCell ref="E13:F13"/>
    <mergeCell ref="C14:D14"/>
    <mergeCell ref="E14:F14"/>
    <mergeCell ref="C15:D15"/>
    <mergeCell ref="E15:F15"/>
    <mergeCell ref="C16:D16"/>
    <mergeCell ref="E16:F16"/>
    <mergeCell ref="C17:D17"/>
    <mergeCell ref="E17:F17"/>
    <mergeCell ref="C18:D18"/>
    <mergeCell ref="E18:F18"/>
    <mergeCell ref="C19:D19"/>
    <mergeCell ref="E19:F19"/>
    <mergeCell ref="C20:D20"/>
    <mergeCell ref="E20:F20"/>
    <mergeCell ref="C21:D21"/>
    <mergeCell ref="E21:F21"/>
    <mergeCell ref="C22:D22"/>
    <mergeCell ref="E22:F22"/>
    <mergeCell ref="C23:D23"/>
    <mergeCell ref="E23:F23"/>
    <mergeCell ref="C24:D24"/>
    <mergeCell ref="E24:F24"/>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3:D33"/>
    <mergeCell ref="E33:F33"/>
    <mergeCell ref="B40:H40"/>
    <mergeCell ref="B41:H41"/>
    <mergeCell ref="C34:D34"/>
    <mergeCell ref="E34:F34"/>
    <mergeCell ref="B36:H36"/>
    <mergeCell ref="B37:H37"/>
    <mergeCell ref="B38:H38"/>
    <mergeCell ref="B39:H3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249977111117893"/>
  </sheetPr>
  <dimension ref="A1:KL60"/>
  <sheetViews>
    <sheetView topLeftCell="O55" zoomScale="64" zoomScaleNormal="64" workbookViewId="0">
      <selection activeCell="AJ55" sqref="AJ55:AJ59"/>
    </sheetView>
  </sheetViews>
  <sheetFormatPr baseColWidth="10" defaultColWidth="11.3984375" defaultRowHeight="14.25" x14ac:dyDescent="0.45"/>
  <cols>
    <col min="1" max="1" width="11.1328125" customWidth="1"/>
    <col min="2" max="2" width="21" customWidth="1"/>
    <col min="3" max="3" width="19.73046875" customWidth="1"/>
    <col min="4" max="4" width="28.265625" customWidth="1"/>
    <col min="5" max="5" width="21.59765625" customWidth="1"/>
    <col min="6" max="6" width="30.73046875" customWidth="1"/>
    <col min="7" max="7" width="23.265625" customWidth="1"/>
    <col min="8" max="8" width="12.1328125" customWidth="1"/>
    <col min="9" max="9" width="13.265625" customWidth="1"/>
    <col min="10" max="10" width="11.1328125"/>
    <col min="11" max="11" width="28.59765625" customWidth="1"/>
    <col min="12" max="12" width="22.86328125" customWidth="1"/>
    <col min="13" max="15" width="11.1328125"/>
    <col min="16" max="16" width="33.3984375" customWidth="1"/>
    <col min="17" max="17" width="18.265625" customWidth="1"/>
    <col min="18" max="20" width="11.1328125"/>
    <col min="21" max="21" width="17.265625" customWidth="1"/>
    <col min="22" max="22" width="14" customWidth="1"/>
    <col min="23" max="23" width="14" bestFit="1" customWidth="1"/>
    <col min="24" max="24" width="38.73046875" hidden="1" customWidth="1"/>
    <col min="25" max="25" width="44.86328125" hidden="1" customWidth="1"/>
    <col min="26" max="26" width="4.86328125" hidden="1" customWidth="1"/>
    <col min="27" max="28" width="11.86328125" customWidth="1"/>
    <col min="29" max="29" width="41.73046875" hidden="1" customWidth="1"/>
    <col min="30" max="30" width="4.86328125" hidden="1" customWidth="1"/>
    <col min="31" max="31" width="13.3984375" customWidth="1"/>
    <col min="32" max="32" width="11.1328125"/>
    <col min="33" max="33" width="13.3984375" customWidth="1"/>
    <col min="34" max="34" width="21.1328125" customWidth="1"/>
    <col min="35" max="35" width="11.1328125"/>
    <col min="36" max="36" width="15" customWidth="1"/>
    <col min="37" max="37" width="16.1328125" customWidth="1"/>
    <col min="38" max="38" width="17.86328125" bestFit="1" customWidth="1"/>
    <col min="39" max="39" width="12" bestFit="1" customWidth="1"/>
    <col min="40" max="40" width="11.1328125"/>
    <col min="41" max="298" width="11.3984375" style="139"/>
    <col min="299" max="16384" width="11.3984375" style="182"/>
  </cols>
  <sheetData>
    <row r="1" spans="1:298" s="179" customFormat="1" ht="16.5" customHeight="1" x14ac:dyDescent="0.35">
      <c r="A1" s="369"/>
      <c r="B1" s="370"/>
      <c r="C1" s="370"/>
      <c r="D1" s="359" t="s">
        <v>68</v>
      </c>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c r="AG1" s="359"/>
      <c r="AH1" s="359"/>
      <c r="AI1" s="359"/>
      <c r="AJ1" s="359"/>
      <c r="AK1" s="359"/>
      <c r="AL1" s="361" t="s">
        <v>67</v>
      </c>
      <c r="AM1" s="361"/>
      <c r="AN1" s="361"/>
      <c r="AO1" s="178"/>
      <c r="AP1" s="178"/>
      <c r="AQ1" s="178"/>
      <c r="AR1" s="178"/>
      <c r="AS1" s="178"/>
      <c r="AT1" s="178"/>
      <c r="AU1" s="178"/>
      <c r="AV1" s="178"/>
      <c r="AW1" s="178"/>
      <c r="AX1" s="178"/>
      <c r="AY1" s="178"/>
      <c r="AZ1" s="178"/>
      <c r="BA1" s="178"/>
      <c r="BB1" s="178"/>
      <c r="BC1" s="178"/>
      <c r="BD1" s="178"/>
      <c r="BE1" s="178"/>
      <c r="BF1" s="178"/>
      <c r="BG1" s="178"/>
      <c r="BH1" s="178"/>
      <c r="BI1" s="178"/>
      <c r="BJ1" s="178"/>
      <c r="BK1" s="178"/>
      <c r="BL1" s="178"/>
      <c r="BM1" s="178"/>
      <c r="BN1" s="178"/>
      <c r="BO1" s="178"/>
      <c r="BP1" s="178"/>
      <c r="BQ1" s="178"/>
      <c r="BR1" s="178"/>
      <c r="BS1" s="178"/>
      <c r="BT1" s="178"/>
      <c r="BU1" s="178"/>
      <c r="BV1" s="178"/>
      <c r="BW1" s="178"/>
      <c r="BX1" s="178"/>
      <c r="BY1" s="178"/>
      <c r="BZ1" s="178"/>
      <c r="CA1" s="178"/>
      <c r="CB1" s="178"/>
      <c r="CC1" s="178"/>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178"/>
      <c r="DI1" s="178"/>
      <c r="DJ1" s="178"/>
      <c r="DK1" s="178"/>
      <c r="DL1" s="178"/>
      <c r="DM1" s="178"/>
      <c r="DN1" s="178"/>
      <c r="DO1" s="178"/>
      <c r="DP1" s="178"/>
      <c r="DQ1" s="178"/>
      <c r="DR1" s="178"/>
      <c r="DS1" s="178"/>
      <c r="DT1" s="178"/>
      <c r="DU1" s="178"/>
      <c r="DV1" s="178"/>
      <c r="DW1" s="178"/>
      <c r="DX1" s="178"/>
      <c r="DY1" s="178"/>
      <c r="DZ1" s="178"/>
      <c r="EA1" s="178"/>
      <c r="EB1" s="178"/>
      <c r="EC1" s="178"/>
      <c r="ED1" s="178"/>
      <c r="EE1" s="178"/>
      <c r="EF1" s="178"/>
      <c r="EG1" s="178"/>
      <c r="EH1" s="178"/>
      <c r="EI1" s="178"/>
      <c r="EJ1" s="178"/>
      <c r="EK1" s="178"/>
      <c r="EL1" s="178"/>
      <c r="EM1" s="178"/>
      <c r="EN1" s="178"/>
      <c r="EO1" s="178"/>
      <c r="EP1" s="178"/>
      <c r="EQ1" s="178"/>
      <c r="ER1" s="178"/>
      <c r="ES1" s="178"/>
      <c r="ET1" s="178"/>
      <c r="EU1" s="178"/>
      <c r="EV1" s="178"/>
      <c r="EW1" s="178"/>
      <c r="EX1" s="178"/>
      <c r="EY1" s="178"/>
      <c r="EZ1" s="178"/>
      <c r="FA1" s="178"/>
      <c r="FB1" s="178"/>
      <c r="FC1" s="178"/>
      <c r="FD1" s="178"/>
      <c r="FE1" s="178"/>
      <c r="FF1" s="178"/>
      <c r="FG1" s="178"/>
      <c r="FH1" s="178"/>
      <c r="FI1" s="178"/>
      <c r="FJ1" s="178"/>
      <c r="FK1" s="178"/>
      <c r="FL1" s="178"/>
      <c r="FM1" s="178"/>
      <c r="FN1" s="178"/>
      <c r="FO1" s="178"/>
      <c r="FP1" s="178"/>
      <c r="FQ1" s="178"/>
      <c r="FR1" s="178"/>
      <c r="FS1" s="178"/>
      <c r="FT1" s="178"/>
      <c r="FU1" s="178"/>
      <c r="FV1" s="178"/>
      <c r="FW1" s="178"/>
      <c r="FX1" s="178"/>
      <c r="FY1" s="178"/>
      <c r="FZ1" s="178"/>
      <c r="GA1" s="178"/>
      <c r="GB1" s="178"/>
      <c r="GC1" s="178"/>
      <c r="GD1" s="178"/>
      <c r="GE1" s="178"/>
      <c r="GF1" s="178"/>
      <c r="GG1" s="178"/>
      <c r="GH1" s="178"/>
      <c r="GI1" s="178"/>
      <c r="GJ1" s="178"/>
      <c r="GK1" s="178"/>
      <c r="GL1" s="178"/>
      <c r="GM1" s="178"/>
      <c r="GN1" s="178"/>
      <c r="GO1" s="178"/>
      <c r="GP1" s="178"/>
      <c r="GQ1" s="178"/>
      <c r="GR1" s="178"/>
      <c r="GS1" s="178"/>
      <c r="GT1" s="178"/>
      <c r="GU1" s="178"/>
      <c r="GV1" s="178"/>
      <c r="GW1" s="178"/>
      <c r="GX1" s="178"/>
      <c r="GY1" s="178"/>
      <c r="GZ1" s="178"/>
      <c r="HA1" s="178"/>
      <c r="HB1" s="178"/>
      <c r="HC1" s="178"/>
      <c r="HD1" s="178"/>
      <c r="HE1" s="178"/>
      <c r="HF1" s="178"/>
      <c r="HG1" s="178"/>
      <c r="HH1" s="178"/>
      <c r="HI1" s="178"/>
      <c r="HJ1" s="178"/>
      <c r="HK1" s="178"/>
      <c r="HL1" s="178"/>
      <c r="HM1" s="178"/>
      <c r="HN1" s="178"/>
      <c r="HO1" s="178"/>
      <c r="HP1" s="178"/>
      <c r="HQ1" s="178"/>
      <c r="HR1" s="178"/>
      <c r="HS1" s="178"/>
      <c r="HT1" s="178"/>
      <c r="HU1" s="178"/>
      <c r="HV1" s="178"/>
      <c r="HW1" s="178"/>
      <c r="HX1" s="178"/>
      <c r="HY1" s="178"/>
      <c r="HZ1" s="178"/>
      <c r="IA1" s="178"/>
      <c r="IB1" s="178"/>
      <c r="IC1" s="178"/>
      <c r="ID1" s="178"/>
      <c r="IE1" s="178"/>
      <c r="IF1" s="178"/>
      <c r="IG1" s="178"/>
      <c r="IH1" s="178"/>
      <c r="II1" s="178"/>
      <c r="IJ1" s="178"/>
      <c r="IK1" s="178"/>
      <c r="IL1" s="178"/>
      <c r="IM1" s="178"/>
      <c r="IN1" s="178"/>
      <c r="IO1" s="178"/>
      <c r="IP1" s="178"/>
      <c r="IQ1" s="178"/>
      <c r="IR1" s="178"/>
      <c r="IS1" s="178"/>
      <c r="IT1" s="178"/>
      <c r="IU1" s="178"/>
      <c r="IV1" s="178"/>
      <c r="IW1" s="178"/>
      <c r="IX1" s="178"/>
      <c r="IY1" s="178"/>
      <c r="IZ1" s="178"/>
      <c r="JA1" s="178"/>
      <c r="JB1" s="178"/>
      <c r="JC1" s="178"/>
      <c r="JD1" s="178"/>
      <c r="JE1" s="178"/>
      <c r="JF1" s="178"/>
      <c r="JG1" s="178"/>
      <c r="JH1" s="178"/>
      <c r="JI1" s="178"/>
      <c r="JJ1" s="178"/>
      <c r="JK1" s="178"/>
      <c r="JL1" s="178"/>
      <c r="JM1" s="178"/>
      <c r="JN1" s="178"/>
      <c r="JO1" s="178"/>
      <c r="JP1" s="178"/>
      <c r="JQ1" s="178"/>
      <c r="JR1" s="178"/>
      <c r="JS1" s="178"/>
      <c r="JT1" s="178"/>
      <c r="JU1" s="178"/>
      <c r="JV1" s="178"/>
      <c r="JW1" s="178"/>
      <c r="JX1" s="178"/>
      <c r="JY1" s="178"/>
      <c r="JZ1" s="178"/>
      <c r="KA1" s="178"/>
      <c r="KB1" s="178"/>
      <c r="KC1" s="178"/>
      <c r="KD1" s="178"/>
      <c r="KE1" s="178"/>
      <c r="KF1" s="178"/>
      <c r="KG1" s="178"/>
      <c r="KH1" s="178"/>
      <c r="KI1" s="178"/>
      <c r="KJ1" s="178"/>
      <c r="KK1" s="178"/>
      <c r="KL1" s="178"/>
    </row>
    <row r="2" spans="1:298" s="179" customFormat="1" ht="39.75" customHeight="1" x14ac:dyDescent="0.35">
      <c r="A2" s="371"/>
      <c r="B2" s="372"/>
      <c r="C2" s="372"/>
      <c r="D2" s="360"/>
      <c r="E2" s="360"/>
      <c r="F2" s="360"/>
      <c r="G2" s="360"/>
      <c r="H2" s="360"/>
      <c r="I2" s="360"/>
      <c r="J2" s="360"/>
      <c r="K2" s="360"/>
      <c r="L2" s="360"/>
      <c r="M2" s="360"/>
      <c r="N2" s="360"/>
      <c r="O2" s="360"/>
      <c r="P2" s="360"/>
      <c r="Q2" s="360"/>
      <c r="R2" s="360"/>
      <c r="S2" s="360"/>
      <c r="T2" s="360"/>
      <c r="U2" s="360"/>
      <c r="V2" s="360"/>
      <c r="W2" s="360"/>
      <c r="X2" s="360"/>
      <c r="Y2" s="360"/>
      <c r="Z2" s="360"/>
      <c r="AA2" s="360"/>
      <c r="AB2" s="360"/>
      <c r="AC2" s="360"/>
      <c r="AD2" s="360"/>
      <c r="AE2" s="360"/>
      <c r="AF2" s="360"/>
      <c r="AG2" s="360"/>
      <c r="AH2" s="360"/>
      <c r="AI2" s="360"/>
      <c r="AJ2" s="360"/>
      <c r="AK2" s="360"/>
      <c r="AL2" s="361"/>
      <c r="AM2" s="361"/>
      <c r="AN2" s="361"/>
      <c r="AO2" s="178"/>
      <c r="AP2" s="178"/>
      <c r="AQ2" s="178"/>
      <c r="AR2" s="178"/>
      <c r="AS2" s="178"/>
      <c r="AT2" s="178"/>
      <c r="AU2" s="178"/>
      <c r="AV2" s="178"/>
      <c r="AW2" s="178"/>
      <c r="AX2" s="178"/>
      <c r="AY2" s="178"/>
      <c r="AZ2" s="178"/>
      <c r="BA2" s="178"/>
      <c r="BB2" s="178"/>
      <c r="BC2" s="178"/>
      <c r="BD2" s="178"/>
      <c r="BE2" s="178"/>
      <c r="BF2" s="178"/>
      <c r="BG2" s="178"/>
      <c r="BH2" s="178"/>
      <c r="BI2" s="178"/>
      <c r="BJ2" s="178"/>
      <c r="BK2" s="178"/>
      <c r="BL2" s="178"/>
      <c r="BM2" s="178"/>
      <c r="BN2" s="178"/>
      <c r="BO2" s="178"/>
      <c r="BP2" s="178"/>
      <c r="BQ2" s="178"/>
      <c r="BR2" s="178"/>
      <c r="BS2" s="178"/>
      <c r="BT2" s="178"/>
      <c r="BU2" s="178"/>
      <c r="BV2" s="178"/>
      <c r="BW2" s="178"/>
      <c r="BX2" s="178"/>
      <c r="BY2" s="178"/>
      <c r="BZ2" s="178"/>
      <c r="CA2" s="178"/>
      <c r="CB2" s="178"/>
      <c r="CC2" s="178"/>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c r="ED2" s="178"/>
      <c r="EE2" s="178"/>
      <c r="EF2" s="178"/>
      <c r="EG2" s="178"/>
      <c r="EH2" s="178"/>
      <c r="EI2" s="178"/>
      <c r="EJ2" s="178"/>
      <c r="EK2" s="178"/>
      <c r="EL2" s="178"/>
      <c r="EM2" s="178"/>
      <c r="EN2" s="178"/>
      <c r="EO2" s="178"/>
      <c r="EP2" s="178"/>
      <c r="EQ2" s="178"/>
      <c r="ER2" s="178"/>
      <c r="ES2" s="178"/>
      <c r="ET2" s="178"/>
      <c r="EU2" s="178"/>
      <c r="EV2" s="178"/>
      <c r="EW2" s="178"/>
      <c r="EX2" s="178"/>
      <c r="EY2" s="178"/>
      <c r="EZ2" s="178"/>
      <c r="FA2" s="178"/>
      <c r="FB2" s="178"/>
      <c r="FC2" s="178"/>
      <c r="FD2" s="178"/>
      <c r="FE2" s="178"/>
      <c r="FF2" s="178"/>
      <c r="FG2" s="178"/>
      <c r="FH2" s="178"/>
      <c r="FI2" s="178"/>
      <c r="FJ2" s="178"/>
      <c r="FK2" s="178"/>
      <c r="FL2" s="178"/>
      <c r="FM2" s="178"/>
      <c r="FN2" s="178"/>
      <c r="FO2" s="178"/>
      <c r="FP2" s="178"/>
      <c r="FQ2" s="178"/>
      <c r="FR2" s="178"/>
      <c r="FS2" s="178"/>
      <c r="FT2" s="178"/>
      <c r="FU2" s="178"/>
      <c r="FV2" s="178"/>
      <c r="FW2" s="178"/>
      <c r="FX2" s="178"/>
      <c r="FY2" s="178"/>
      <c r="FZ2" s="178"/>
      <c r="GA2" s="178"/>
      <c r="GB2" s="178"/>
      <c r="GC2" s="178"/>
      <c r="GD2" s="178"/>
      <c r="GE2" s="178"/>
      <c r="GF2" s="178"/>
      <c r="GG2" s="178"/>
      <c r="GH2" s="178"/>
      <c r="GI2" s="178"/>
      <c r="GJ2" s="178"/>
      <c r="GK2" s="178"/>
      <c r="GL2" s="178"/>
      <c r="GM2" s="178"/>
      <c r="GN2" s="178"/>
      <c r="GO2" s="178"/>
      <c r="GP2" s="178"/>
      <c r="GQ2" s="178"/>
      <c r="GR2" s="178"/>
      <c r="GS2" s="178"/>
      <c r="GT2" s="178"/>
      <c r="GU2" s="178"/>
      <c r="GV2" s="178"/>
      <c r="GW2" s="178"/>
      <c r="GX2" s="178"/>
      <c r="GY2" s="178"/>
      <c r="GZ2" s="178"/>
      <c r="HA2" s="178"/>
      <c r="HB2" s="178"/>
      <c r="HC2" s="178"/>
      <c r="HD2" s="178"/>
      <c r="HE2" s="178"/>
      <c r="HF2" s="178"/>
      <c r="HG2" s="178"/>
      <c r="HH2" s="178"/>
      <c r="HI2" s="178"/>
      <c r="HJ2" s="178"/>
      <c r="HK2" s="178"/>
      <c r="HL2" s="178"/>
      <c r="HM2" s="178"/>
      <c r="HN2" s="178"/>
      <c r="HO2" s="178"/>
      <c r="HP2" s="178"/>
      <c r="HQ2" s="178"/>
      <c r="HR2" s="178"/>
      <c r="HS2" s="178"/>
      <c r="HT2" s="178"/>
      <c r="HU2" s="178"/>
      <c r="HV2" s="178"/>
      <c r="HW2" s="178"/>
      <c r="HX2" s="178"/>
      <c r="HY2" s="178"/>
      <c r="HZ2" s="178"/>
      <c r="IA2" s="178"/>
      <c r="IB2" s="178"/>
      <c r="IC2" s="178"/>
      <c r="ID2" s="178"/>
      <c r="IE2" s="178"/>
      <c r="IF2" s="178"/>
      <c r="IG2" s="178"/>
      <c r="IH2" s="178"/>
      <c r="II2" s="178"/>
      <c r="IJ2" s="178"/>
      <c r="IK2" s="178"/>
      <c r="IL2" s="178"/>
      <c r="IM2" s="178"/>
      <c r="IN2" s="178"/>
      <c r="IO2" s="178"/>
      <c r="IP2" s="178"/>
      <c r="IQ2" s="178"/>
      <c r="IR2" s="178"/>
      <c r="IS2" s="178"/>
      <c r="IT2" s="178"/>
      <c r="IU2" s="178"/>
      <c r="IV2" s="178"/>
      <c r="IW2" s="178"/>
      <c r="IX2" s="178"/>
      <c r="IY2" s="178"/>
      <c r="IZ2" s="178"/>
      <c r="JA2" s="178"/>
      <c r="JB2" s="178"/>
      <c r="JC2" s="178"/>
      <c r="JD2" s="178"/>
      <c r="JE2" s="178"/>
      <c r="JF2" s="178"/>
      <c r="JG2" s="178"/>
      <c r="JH2" s="178"/>
      <c r="JI2" s="178"/>
      <c r="JJ2" s="178"/>
      <c r="JK2" s="178"/>
      <c r="JL2" s="178"/>
      <c r="JM2" s="178"/>
      <c r="JN2" s="178"/>
      <c r="JO2" s="178"/>
      <c r="JP2" s="178"/>
      <c r="JQ2" s="178"/>
      <c r="JR2" s="178"/>
      <c r="JS2" s="178"/>
      <c r="JT2" s="178"/>
      <c r="JU2" s="178"/>
      <c r="JV2" s="178"/>
      <c r="JW2" s="178"/>
      <c r="JX2" s="178"/>
      <c r="JY2" s="178"/>
      <c r="JZ2" s="178"/>
      <c r="KA2" s="178"/>
      <c r="KB2" s="178"/>
      <c r="KC2" s="178"/>
      <c r="KD2" s="178"/>
      <c r="KE2" s="178"/>
      <c r="KF2" s="178"/>
      <c r="KG2" s="178"/>
      <c r="KH2" s="178"/>
      <c r="KI2" s="178"/>
      <c r="KJ2" s="178"/>
      <c r="KK2" s="178"/>
      <c r="KL2" s="178"/>
    </row>
    <row r="3" spans="1:298" s="179" customFormat="1" ht="13.5" x14ac:dyDescent="0.35">
      <c r="A3" s="2"/>
      <c r="B3" s="2"/>
      <c r="C3" s="3"/>
      <c r="D3" s="360"/>
      <c r="E3" s="360"/>
      <c r="F3" s="360"/>
      <c r="G3" s="360"/>
      <c r="H3" s="360"/>
      <c r="I3" s="360"/>
      <c r="J3" s="360"/>
      <c r="K3" s="360"/>
      <c r="L3" s="360"/>
      <c r="M3" s="360"/>
      <c r="N3" s="360"/>
      <c r="O3" s="360"/>
      <c r="P3" s="360"/>
      <c r="Q3" s="360"/>
      <c r="R3" s="360"/>
      <c r="S3" s="360"/>
      <c r="T3" s="360"/>
      <c r="U3" s="360"/>
      <c r="V3" s="360"/>
      <c r="W3" s="360"/>
      <c r="X3" s="360"/>
      <c r="Y3" s="360"/>
      <c r="Z3" s="360"/>
      <c r="AA3" s="360"/>
      <c r="AB3" s="360"/>
      <c r="AC3" s="360"/>
      <c r="AD3" s="360"/>
      <c r="AE3" s="360"/>
      <c r="AF3" s="360"/>
      <c r="AG3" s="360"/>
      <c r="AH3" s="360"/>
      <c r="AI3" s="360"/>
      <c r="AJ3" s="360"/>
      <c r="AK3" s="360"/>
      <c r="AL3" s="361"/>
      <c r="AM3" s="361"/>
      <c r="AN3" s="361"/>
      <c r="AO3" s="178"/>
      <c r="AP3" s="178"/>
      <c r="AQ3" s="178"/>
      <c r="AR3" s="178"/>
      <c r="AS3" s="178"/>
      <c r="AT3" s="178"/>
      <c r="AU3" s="178"/>
      <c r="AV3" s="178"/>
      <c r="AW3" s="178"/>
      <c r="AX3" s="178"/>
      <c r="AY3" s="178"/>
      <c r="AZ3" s="178"/>
      <c r="BA3" s="178"/>
      <c r="BB3" s="178"/>
      <c r="BC3" s="178"/>
      <c r="BD3" s="178"/>
      <c r="BE3" s="178"/>
      <c r="BF3" s="178"/>
      <c r="BG3" s="178"/>
      <c r="BH3" s="178"/>
      <c r="BI3" s="178"/>
      <c r="BJ3" s="178"/>
      <c r="BK3" s="178"/>
      <c r="BL3" s="178"/>
      <c r="BM3" s="178"/>
      <c r="BN3" s="178"/>
      <c r="BO3" s="178"/>
      <c r="BP3" s="178"/>
      <c r="BQ3" s="178"/>
      <c r="BR3" s="178"/>
      <c r="BS3" s="178"/>
      <c r="BT3" s="178"/>
      <c r="BU3" s="178"/>
      <c r="BV3" s="178"/>
      <c r="BW3" s="178"/>
      <c r="BX3" s="178"/>
      <c r="BY3" s="178"/>
      <c r="BZ3" s="178"/>
      <c r="CA3" s="178"/>
      <c r="CB3" s="178"/>
      <c r="CC3" s="178"/>
      <c r="CD3" s="178"/>
      <c r="CE3" s="178"/>
      <c r="CF3" s="178"/>
      <c r="CG3" s="178"/>
      <c r="CH3" s="178"/>
      <c r="CI3" s="178"/>
      <c r="CJ3" s="178"/>
      <c r="CK3" s="178"/>
      <c r="CL3" s="178"/>
      <c r="CM3" s="178"/>
      <c r="CN3" s="178"/>
      <c r="CO3" s="178"/>
      <c r="CP3" s="178"/>
      <c r="CQ3" s="178"/>
      <c r="CR3" s="178"/>
      <c r="CS3" s="178"/>
      <c r="CT3" s="178"/>
      <c r="CU3" s="178"/>
      <c r="CV3" s="178"/>
      <c r="CW3" s="178"/>
      <c r="CX3" s="178"/>
      <c r="CY3" s="178"/>
      <c r="CZ3" s="178"/>
      <c r="DA3" s="178"/>
      <c r="DB3" s="178"/>
      <c r="DC3" s="178"/>
      <c r="DD3" s="178"/>
      <c r="DE3" s="178"/>
      <c r="DF3" s="178"/>
      <c r="DG3" s="178"/>
      <c r="DH3" s="178"/>
      <c r="DI3" s="178"/>
      <c r="DJ3" s="178"/>
      <c r="DK3" s="178"/>
      <c r="DL3" s="178"/>
      <c r="DM3" s="178"/>
      <c r="DN3" s="178"/>
      <c r="DO3" s="178"/>
      <c r="DP3" s="178"/>
      <c r="DQ3" s="178"/>
      <c r="DR3" s="178"/>
      <c r="DS3" s="178"/>
      <c r="DT3" s="178"/>
      <c r="DU3" s="178"/>
      <c r="DV3" s="178"/>
      <c r="DW3" s="178"/>
      <c r="DX3" s="178"/>
      <c r="DY3" s="178"/>
      <c r="DZ3" s="178"/>
      <c r="EA3" s="178"/>
      <c r="EB3" s="178"/>
      <c r="EC3" s="178"/>
      <c r="ED3" s="178"/>
      <c r="EE3" s="178"/>
      <c r="EF3" s="178"/>
      <c r="EG3" s="178"/>
      <c r="EH3" s="178"/>
      <c r="EI3" s="178"/>
      <c r="EJ3" s="178"/>
      <c r="EK3" s="178"/>
      <c r="EL3" s="178"/>
      <c r="EM3" s="178"/>
      <c r="EN3" s="178"/>
      <c r="EO3" s="178"/>
      <c r="EP3" s="178"/>
      <c r="EQ3" s="178"/>
      <c r="ER3" s="178"/>
      <c r="ES3" s="178"/>
      <c r="ET3" s="178"/>
      <c r="EU3" s="178"/>
      <c r="EV3" s="178"/>
      <c r="EW3" s="178"/>
      <c r="EX3" s="178"/>
      <c r="EY3" s="178"/>
      <c r="EZ3" s="178"/>
      <c r="FA3" s="178"/>
      <c r="FB3" s="178"/>
      <c r="FC3" s="178"/>
      <c r="FD3" s="178"/>
      <c r="FE3" s="178"/>
      <c r="FF3" s="178"/>
      <c r="FG3" s="178"/>
      <c r="FH3" s="178"/>
      <c r="FI3" s="178"/>
      <c r="FJ3" s="178"/>
      <c r="FK3" s="178"/>
      <c r="FL3" s="178"/>
      <c r="FM3" s="178"/>
      <c r="FN3" s="178"/>
      <c r="FO3" s="178"/>
      <c r="FP3" s="178"/>
      <c r="FQ3" s="178"/>
      <c r="FR3" s="178"/>
      <c r="FS3" s="178"/>
      <c r="FT3" s="178"/>
      <c r="FU3" s="178"/>
      <c r="FV3" s="178"/>
      <c r="FW3" s="178"/>
      <c r="FX3" s="178"/>
      <c r="FY3" s="178"/>
      <c r="FZ3" s="178"/>
      <c r="GA3" s="178"/>
      <c r="GB3" s="178"/>
      <c r="GC3" s="178"/>
      <c r="GD3" s="178"/>
      <c r="GE3" s="178"/>
      <c r="GF3" s="178"/>
      <c r="GG3" s="178"/>
      <c r="GH3" s="178"/>
      <c r="GI3" s="178"/>
      <c r="GJ3" s="178"/>
      <c r="GK3" s="178"/>
      <c r="GL3" s="178"/>
      <c r="GM3" s="178"/>
      <c r="GN3" s="178"/>
      <c r="GO3" s="178"/>
      <c r="GP3" s="178"/>
      <c r="GQ3" s="178"/>
      <c r="GR3" s="178"/>
      <c r="GS3" s="178"/>
      <c r="GT3" s="178"/>
      <c r="GU3" s="178"/>
      <c r="GV3" s="178"/>
      <c r="GW3" s="178"/>
      <c r="GX3" s="178"/>
      <c r="GY3" s="178"/>
      <c r="GZ3" s="178"/>
      <c r="HA3" s="178"/>
      <c r="HB3" s="178"/>
      <c r="HC3" s="178"/>
      <c r="HD3" s="178"/>
      <c r="HE3" s="178"/>
      <c r="HF3" s="178"/>
      <c r="HG3" s="178"/>
      <c r="HH3" s="178"/>
      <c r="HI3" s="178"/>
      <c r="HJ3" s="178"/>
      <c r="HK3" s="178"/>
      <c r="HL3" s="178"/>
      <c r="HM3" s="178"/>
      <c r="HN3" s="178"/>
      <c r="HO3" s="178"/>
      <c r="HP3" s="178"/>
      <c r="HQ3" s="178"/>
      <c r="HR3" s="178"/>
      <c r="HS3" s="178"/>
      <c r="HT3" s="178"/>
      <c r="HU3" s="178"/>
      <c r="HV3" s="178"/>
      <c r="HW3" s="178"/>
      <c r="HX3" s="178"/>
      <c r="HY3" s="178"/>
      <c r="HZ3" s="178"/>
      <c r="IA3" s="178"/>
      <c r="IB3" s="178"/>
      <c r="IC3" s="178"/>
      <c r="ID3" s="178"/>
      <c r="IE3" s="178"/>
      <c r="IF3" s="178"/>
      <c r="IG3" s="178"/>
      <c r="IH3" s="178"/>
      <c r="II3" s="178"/>
      <c r="IJ3" s="178"/>
      <c r="IK3" s="178"/>
      <c r="IL3" s="178"/>
      <c r="IM3" s="178"/>
      <c r="IN3" s="178"/>
      <c r="IO3" s="178"/>
      <c r="IP3" s="178"/>
      <c r="IQ3" s="178"/>
      <c r="IR3" s="178"/>
      <c r="IS3" s="178"/>
      <c r="IT3" s="178"/>
      <c r="IU3" s="178"/>
      <c r="IV3" s="178"/>
      <c r="IW3" s="178"/>
      <c r="IX3" s="178"/>
      <c r="IY3" s="178"/>
      <c r="IZ3" s="178"/>
      <c r="JA3" s="178"/>
      <c r="JB3" s="178"/>
      <c r="JC3" s="178"/>
      <c r="JD3" s="178"/>
      <c r="JE3" s="178"/>
      <c r="JF3" s="178"/>
      <c r="JG3" s="178"/>
      <c r="JH3" s="178"/>
      <c r="JI3" s="178"/>
      <c r="JJ3" s="178"/>
      <c r="JK3" s="178"/>
      <c r="JL3" s="178"/>
      <c r="JM3" s="178"/>
      <c r="JN3" s="178"/>
      <c r="JO3" s="178"/>
      <c r="JP3" s="178"/>
      <c r="JQ3" s="178"/>
      <c r="JR3" s="178"/>
      <c r="JS3" s="178"/>
      <c r="JT3" s="178"/>
      <c r="JU3" s="178"/>
      <c r="JV3" s="178"/>
      <c r="JW3" s="178"/>
      <c r="JX3" s="178"/>
      <c r="JY3" s="178"/>
      <c r="JZ3" s="178"/>
      <c r="KA3" s="178"/>
      <c r="KB3" s="178"/>
      <c r="KC3" s="178"/>
      <c r="KD3" s="178"/>
      <c r="KE3" s="178"/>
      <c r="KF3" s="178"/>
      <c r="KG3" s="178"/>
      <c r="KH3" s="178"/>
      <c r="KI3" s="178"/>
      <c r="KJ3" s="178"/>
      <c r="KK3" s="178"/>
      <c r="KL3" s="178"/>
    </row>
    <row r="4" spans="1:298" s="179" customFormat="1" ht="26.25" customHeight="1" x14ac:dyDescent="0.35">
      <c r="A4" s="362" t="s">
        <v>0</v>
      </c>
      <c r="B4" s="363"/>
      <c r="C4" s="364"/>
      <c r="D4" s="365" t="s">
        <v>342</v>
      </c>
      <c r="E4" s="366"/>
      <c r="F4" s="366"/>
      <c r="G4" s="366"/>
      <c r="H4" s="366"/>
      <c r="I4" s="366"/>
      <c r="J4" s="366"/>
      <c r="K4" s="366"/>
      <c r="L4" s="366"/>
      <c r="M4" s="366"/>
      <c r="N4" s="367"/>
      <c r="O4" s="368"/>
      <c r="P4" s="368"/>
      <c r="Q4" s="368"/>
      <c r="R4" s="1"/>
      <c r="S4" s="1"/>
      <c r="T4" s="1"/>
      <c r="U4" s="1"/>
      <c r="V4" s="1"/>
      <c r="W4" s="1"/>
      <c r="X4" s="1"/>
      <c r="Y4" s="1"/>
      <c r="Z4" s="1"/>
      <c r="AA4" s="1"/>
      <c r="AB4" s="1"/>
      <c r="AC4" s="1"/>
      <c r="AD4" s="1"/>
      <c r="AE4" s="1"/>
      <c r="AF4" s="1"/>
      <c r="AG4" s="1"/>
      <c r="AH4" s="1"/>
      <c r="AI4" s="1"/>
      <c r="AJ4" s="1"/>
      <c r="AK4" s="1"/>
      <c r="AL4" s="1"/>
      <c r="AM4" s="1"/>
      <c r="AN4" s="1"/>
      <c r="AO4" s="178"/>
      <c r="AP4" s="178"/>
      <c r="AQ4" s="178"/>
      <c r="AR4" s="178"/>
      <c r="AS4" s="178"/>
      <c r="AT4" s="178"/>
      <c r="AU4" s="178"/>
      <c r="AV4" s="178"/>
      <c r="AW4" s="178"/>
      <c r="AX4" s="178"/>
      <c r="AY4" s="178"/>
      <c r="AZ4" s="178"/>
      <c r="BA4" s="178"/>
      <c r="BB4" s="178"/>
      <c r="BC4" s="178"/>
      <c r="BD4" s="178"/>
      <c r="BE4" s="178"/>
      <c r="BF4" s="178"/>
      <c r="BG4" s="178"/>
      <c r="BH4" s="178"/>
      <c r="BI4" s="178"/>
      <c r="BJ4" s="178"/>
      <c r="BK4" s="178"/>
      <c r="BL4" s="178"/>
      <c r="BM4" s="178"/>
      <c r="BN4" s="178"/>
      <c r="BO4" s="178"/>
      <c r="BP4" s="178"/>
      <c r="BQ4" s="178"/>
      <c r="BR4" s="178"/>
      <c r="BS4" s="178"/>
      <c r="BT4" s="178"/>
      <c r="BU4" s="178"/>
      <c r="BV4" s="178"/>
      <c r="BW4" s="178"/>
      <c r="BX4" s="178"/>
      <c r="BY4" s="178"/>
      <c r="BZ4" s="178"/>
      <c r="CA4" s="178"/>
      <c r="CB4" s="178"/>
      <c r="CC4" s="178"/>
      <c r="CD4" s="178"/>
      <c r="CE4" s="178"/>
      <c r="CF4" s="178"/>
      <c r="CG4" s="178"/>
      <c r="CH4" s="178"/>
      <c r="CI4" s="178"/>
      <c r="CJ4" s="178"/>
      <c r="CK4" s="178"/>
      <c r="CL4" s="178"/>
      <c r="CM4" s="178"/>
      <c r="CN4" s="178"/>
      <c r="CO4" s="178"/>
      <c r="CP4" s="178"/>
      <c r="CQ4" s="178"/>
      <c r="CR4" s="178"/>
      <c r="CS4" s="178"/>
      <c r="CT4" s="178"/>
      <c r="CU4" s="178"/>
      <c r="CV4" s="178"/>
      <c r="CW4" s="178"/>
      <c r="CX4" s="178"/>
      <c r="CY4" s="178"/>
      <c r="CZ4" s="178"/>
      <c r="DA4" s="178"/>
      <c r="DB4" s="178"/>
      <c r="DC4" s="178"/>
      <c r="DD4" s="178"/>
      <c r="DE4" s="178"/>
      <c r="DF4" s="178"/>
      <c r="DG4" s="178"/>
      <c r="DH4" s="178"/>
      <c r="DI4" s="178"/>
      <c r="DJ4" s="178"/>
      <c r="DK4" s="178"/>
      <c r="DL4" s="178"/>
      <c r="DM4" s="178"/>
      <c r="DN4" s="178"/>
      <c r="DO4" s="178"/>
      <c r="DP4" s="178"/>
      <c r="DQ4" s="178"/>
      <c r="DR4" s="178"/>
      <c r="DS4" s="178"/>
      <c r="DT4" s="178"/>
      <c r="DU4" s="178"/>
      <c r="DV4" s="178"/>
      <c r="DW4" s="178"/>
      <c r="DX4" s="178"/>
      <c r="DY4" s="178"/>
      <c r="DZ4" s="178"/>
      <c r="EA4" s="178"/>
      <c r="EB4" s="178"/>
      <c r="EC4" s="178"/>
      <c r="ED4" s="178"/>
      <c r="EE4" s="178"/>
      <c r="EF4" s="178"/>
      <c r="EG4" s="178"/>
      <c r="EH4" s="178"/>
      <c r="EI4" s="178"/>
      <c r="EJ4" s="178"/>
      <c r="EK4" s="178"/>
      <c r="EL4" s="178"/>
      <c r="EM4" s="178"/>
      <c r="EN4" s="178"/>
      <c r="EO4" s="178"/>
      <c r="EP4" s="178"/>
      <c r="EQ4" s="178"/>
      <c r="ER4" s="178"/>
      <c r="ES4" s="178"/>
      <c r="ET4" s="178"/>
      <c r="EU4" s="178"/>
      <c r="EV4" s="178"/>
      <c r="EW4" s="178"/>
      <c r="EX4" s="178"/>
      <c r="EY4" s="178"/>
      <c r="EZ4" s="178"/>
      <c r="FA4" s="178"/>
      <c r="FB4" s="178"/>
      <c r="FC4" s="178"/>
      <c r="FD4" s="178"/>
      <c r="FE4" s="178"/>
      <c r="FF4" s="178"/>
      <c r="FG4" s="178"/>
      <c r="FH4" s="178"/>
      <c r="FI4" s="178"/>
      <c r="FJ4" s="178"/>
      <c r="FK4" s="178"/>
      <c r="FL4" s="178"/>
      <c r="FM4" s="178"/>
      <c r="FN4" s="178"/>
      <c r="FO4" s="178"/>
      <c r="FP4" s="178"/>
      <c r="FQ4" s="178"/>
      <c r="FR4" s="178"/>
      <c r="FS4" s="178"/>
      <c r="FT4" s="178"/>
      <c r="FU4" s="178"/>
      <c r="FV4" s="178"/>
      <c r="FW4" s="178"/>
      <c r="FX4" s="178"/>
      <c r="FY4" s="178"/>
      <c r="FZ4" s="178"/>
      <c r="GA4" s="178"/>
      <c r="GB4" s="178"/>
      <c r="GC4" s="178"/>
      <c r="GD4" s="178"/>
      <c r="GE4" s="178"/>
      <c r="GF4" s="178"/>
      <c r="GG4" s="178"/>
      <c r="GH4" s="178"/>
      <c r="GI4" s="178"/>
      <c r="GJ4" s="178"/>
      <c r="GK4" s="178"/>
      <c r="GL4" s="178"/>
      <c r="GM4" s="178"/>
      <c r="GN4" s="178"/>
      <c r="GO4" s="178"/>
      <c r="GP4" s="178"/>
      <c r="GQ4" s="178"/>
      <c r="GR4" s="178"/>
      <c r="GS4" s="178"/>
      <c r="GT4" s="178"/>
      <c r="GU4" s="178"/>
      <c r="GV4" s="178"/>
      <c r="GW4" s="178"/>
      <c r="GX4" s="178"/>
      <c r="GY4" s="178"/>
      <c r="GZ4" s="178"/>
      <c r="HA4" s="178"/>
      <c r="HB4" s="178"/>
      <c r="HC4" s="178"/>
      <c r="HD4" s="178"/>
      <c r="HE4" s="178"/>
      <c r="HF4" s="178"/>
      <c r="HG4" s="178"/>
      <c r="HH4" s="178"/>
      <c r="HI4" s="178"/>
      <c r="HJ4" s="178"/>
      <c r="HK4" s="178"/>
      <c r="HL4" s="178"/>
      <c r="HM4" s="178"/>
      <c r="HN4" s="178"/>
      <c r="HO4" s="178"/>
      <c r="HP4" s="178"/>
      <c r="HQ4" s="178"/>
      <c r="HR4" s="178"/>
      <c r="HS4" s="178"/>
      <c r="HT4" s="178"/>
      <c r="HU4" s="178"/>
      <c r="HV4" s="178"/>
      <c r="HW4" s="178"/>
      <c r="HX4" s="178"/>
      <c r="HY4" s="178"/>
      <c r="HZ4" s="178"/>
      <c r="IA4" s="178"/>
      <c r="IB4" s="178"/>
      <c r="IC4" s="178"/>
      <c r="ID4" s="178"/>
      <c r="IE4" s="178"/>
      <c r="IF4" s="178"/>
      <c r="IG4" s="178"/>
      <c r="IH4" s="178"/>
      <c r="II4" s="178"/>
      <c r="IJ4" s="178"/>
      <c r="IK4" s="178"/>
      <c r="IL4" s="178"/>
      <c r="IM4" s="178"/>
      <c r="IN4" s="178"/>
      <c r="IO4" s="178"/>
      <c r="IP4" s="178"/>
      <c r="IQ4" s="178"/>
      <c r="IR4" s="178"/>
      <c r="IS4" s="178"/>
      <c r="IT4" s="178"/>
      <c r="IU4" s="178"/>
      <c r="IV4" s="178"/>
      <c r="IW4" s="178"/>
      <c r="IX4" s="178"/>
      <c r="IY4" s="178"/>
      <c r="IZ4" s="178"/>
      <c r="JA4" s="178"/>
      <c r="JB4" s="178"/>
      <c r="JC4" s="178"/>
      <c r="JD4" s="178"/>
      <c r="JE4" s="178"/>
      <c r="JF4" s="178"/>
      <c r="JG4" s="178"/>
      <c r="JH4" s="178"/>
      <c r="JI4" s="178"/>
      <c r="JJ4" s="178"/>
      <c r="JK4" s="178"/>
      <c r="JL4" s="178"/>
      <c r="JM4" s="178"/>
      <c r="JN4" s="178"/>
      <c r="JO4" s="178"/>
      <c r="JP4" s="178"/>
      <c r="JQ4" s="178"/>
      <c r="JR4" s="178"/>
      <c r="JS4" s="178"/>
      <c r="JT4" s="178"/>
      <c r="JU4" s="178"/>
      <c r="JV4" s="178"/>
      <c r="JW4" s="178"/>
      <c r="JX4" s="178"/>
      <c r="JY4" s="178"/>
      <c r="JZ4" s="178"/>
      <c r="KA4" s="178"/>
      <c r="KB4" s="178"/>
      <c r="KC4" s="178"/>
      <c r="KD4" s="178"/>
      <c r="KE4" s="178"/>
      <c r="KF4" s="178"/>
      <c r="KG4" s="178"/>
      <c r="KH4" s="178"/>
      <c r="KI4" s="178"/>
      <c r="KJ4" s="178"/>
      <c r="KK4" s="178"/>
      <c r="KL4" s="178"/>
    </row>
    <row r="5" spans="1:298" s="179" customFormat="1" ht="30" customHeight="1" x14ac:dyDescent="0.35">
      <c r="A5" s="362" t="s">
        <v>1</v>
      </c>
      <c r="B5" s="363"/>
      <c r="C5" s="364"/>
      <c r="D5" s="365" t="s">
        <v>205</v>
      </c>
      <c r="E5" s="366"/>
      <c r="F5" s="366"/>
      <c r="G5" s="366"/>
      <c r="H5" s="366"/>
      <c r="I5" s="366"/>
      <c r="J5" s="366"/>
      <c r="K5" s="366"/>
      <c r="L5" s="366"/>
      <c r="M5" s="366"/>
      <c r="N5" s="367"/>
      <c r="O5" s="1"/>
      <c r="P5" s="1"/>
      <c r="Q5" s="1"/>
      <c r="R5" s="1"/>
      <c r="S5" s="1"/>
      <c r="T5" s="1"/>
      <c r="U5" s="1"/>
      <c r="V5" s="1"/>
      <c r="W5" s="1"/>
      <c r="X5" s="1"/>
      <c r="Y5" s="1"/>
      <c r="Z5" s="1"/>
      <c r="AA5" s="1"/>
      <c r="AB5" s="1"/>
      <c r="AC5" s="1"/>
      <c r="AD5" s="1"/>
      <c r="AE5" s="1"/>
      <c r="AF5" s="1"/>
      <c r="AG5" s="1"/>
      <c r="AH5" s="1"/>
      <c r="AI5" s="1"/>
      <c r="AJ5" s="1"/>
      <c r="AK5" s="1"/>
      <c r="AL5" s="1"/>
      <c r="AM5" s="1"/>
      <c r="AN5" s="1"/>
      <c r="AO5" s="178"/>
      <c r="AP5" s="178"/>
      <c r="AQ5" s="178"/>
      <c r="AR5" s="178"/>
      <c r="AS5" s="178"/>
      <c r="AT5" s="178"/>
      <c r="AU5" s="178"/>
      <c r="AV5" s="178"/>
      <c r="AW5" s="178"/>
      <c r="AX5" s="178"/>
      <c r="AY5" s="178"/>
      <c r="AZ5" s="178"/>
      <c r="BA5" s="178"/>
      <c r="BB5" s="178"/>
      <c r="BC5" s="178"/>
      <c r="BD5" s="178"/>
      <c r="BE5" s="178"/>
      <c r="BF5" s="178"/>
      <c r="BG5" s="178"/>
      <c r="BH5" s="178"/>
      <c r="BI5" s="178"/>
      <c r="BJ5" s="178"/>
      <c r="BK5" s="178"/>
      <c r="BL5" s="178"/>
      <c r="BM5" s="178"/>
      <c r="BN5" s="178"/>
      <c r="BO5" s="178"/>
      <c r="BP5" s="178"/>
      <c r="BQ5" s="178"/>
      <c r="BR5" s="178"/>
      <c r="BS5" s="178"/>
      <c r="BT5" s="178"/>
      <c r="BU5" s="178"/>
      <c r="BV5" s="178"/>
      <c r="BW5" s="178"/>
      <c r="BX5" s="178"/>
      <c r="BY5" s="178"/>
      <c r="BZ5" s="178"/>
      <c r="CA5" s="178"/>
      <c r="CB5" s="178"/>
      <c r="CC5" s="178"/>
      <c r="CD5" s="178"/>
      <c r="CE5" s="178"/>
      <c r="CF5" s="178"/>
      <c r="CG5" s="178"/>
      <c r="CH5" s="178"/>
      <c r="CI5" s="178"/>
      <c r="CJ5" s="178"/>
      <c r="CK5" s="178"/>
      <c r="CL5" s="178"/>
      <c r="CM5" s="178"/>
      <c r="CN5" s="178"/>
      <c r="CO5" s="178"/>
      <c r="CP5" s="178"/>
      <c r="CQ5" s="178"/>
      <c r="CR5" s="178"/>
      <c r="CS5" s="178"/>
      <c r="CT5" s="178"/>
      <c r="CU5" s="178"/>
      <c r="CV5" s="178"/>
      <c r="CW5" s="178"/>
      <c r="CX5" s="178"/>
      <c r="CY5" s="178"/>
      <c r="CZ5" s="178"/>
      <c r="DA5" s="178"/>
      <c r="DB5" s="178"/>
      <c r="DC5" s="178"/>
      <c r="DD5" s="178"/>
      <c r="DE5" s="178"/>
      <c r="DF5" s="178"/>
      <c r="DG5" s="178"/>
      <c r="DH5" s="178"/>
      <c r="DI5" s="178"/>
      <c r="DJ5" s="178"/>
      <c r="DK5" s="178"/>
      <c r="DL5" s="178"/>
      <c r="DM5" s="178"/>
      <c r="DN5" s="178"/>
      <c r="DO5" s="178"/>
      <c r="DP5" s="178"/>
      <c r="DQ5" s="178"/>
      <c r="DR5" s="178"/>
      <c r="DS5" s="178"/>
      <c r="DT5" s="178"/>
      <c r="DU5" s="178"/>
      <c r="DV5" s="178"/>
      <c r="DW5" s="178"/>
      <c r="DX5" s="178"/>
      <c r="DY5" s="178"/>
      <c r="DZ5" s="178"/>
      <c r="EA5" s="178"/>
      <c r="EB5" s="178"/>
      <c r="EC5" s="178"/>
      <c r="ED5" s="178"/>
      <c r="EE5" s="178"/>
      <c r="EF5" s="178"/>
      <c r="EG5" s="178"/>
      <c r="EH5" s="178"/>
      <c r="EI5" s="178"/>
      <c r="EJ5" s="178"/>
      <c r="EK5" s="178"/>
      <c r="EL5" s="178"/>
      <c r="EM5" s="178"/>
      <c r="EN5" s="178"/>
      <c r="EO5" s="178"/>
      <c r="EP5" s="178"/>
      <c r="EQ5" s="178"/>
      <c r="ER5" s="178"/>
      <c r="ES5" s="178"/>
      <c r="ET5" s="178"/>
      <c r="EU5" s="178"/>
      <c r="EV5" s="178"/>
      <c r="EW5" s="178"/>
      <c r="EX5" s="178"/>
      <c r="EY5" s="178"/>
      <c r="EZ5" s="178"/>
      <c r="FA5" s="178"/>
      <c r="FB5" s="178"/>
      <c r="FC5" s="178"/>
      <c r="FD5" s="178"/>
      <c r="FE5" s="178"/>
      <c r="FF5" s="178"/>
      <c r="FG5" s="178"/>
      <c r="FH5" s="178"/>
      <c r="FI5" s="178"/>
      <c r="FJ5" s="178"/>
      <c r="FK5" s="178"/>
      <c r="FL5" s="178"/>
      <c r="FM5" s="178"/>
      <c r="FN5" s="178"/>
      <c r="FO5" s="178"/>
      <c r="FP5" s="178"/>
      <c r="FQ5" s="178"/>
      <c r="FR5" s="178"/>
      <c r="FS5" s="178"/>
      <c r="FT5" s="178"/>
      <c r="FU5" s="178"/>
      <c r="FV5" s="178"/>
      <c r="FW5" s="178"/>
      <c r="FX5" s="178"/>
      <c r="FY5" s="178"/>
      <c r="FZ5" s="178"/>
      <c r="GA5" s="178"/>
      <c r="GB5" s="178"/>
      <c r="GC5" s="178"/>
      <c r="GD5" s="178"/>
      <c r="GE5" s="178"/>
      <c r="GF5" s="178"/>
      <c r="GG5" s="178"/>
      <c r="GH5" s="178"/>
      <c r="GI5" s="178"/>
      <c r="GJ5" s="178"/>
      <c r="GK5" s="178"/>
      <c r="GL5" s="178"/>
      <c r="GM5" s="178"/>
      <c r="GN5" s="178"/>
      <c r="GO5" s="178"/>
      <c r="GP5" s="178"/>
      <c r="GQ5" s="178"/>
      <c r="GR5" s="178"/>
      <c r="GS5" s="178"/>
      <c r="GT5" s="178"/>
      <c r="GU5" s="178"/>
      <c r="GV5" s="178"/>
      <c r="GW5" s="178"/>
      <c r="GX5" s="178"/>
      <c r="GY5" s="178"/>
      <c r="GZ5" s="178"/>
      <c r="HA5" s="178"/>
      <c r="HB5" s="178"/>
      <c r="HC5" s="178"/>
      <c r="HD5" s="178"/>
      <c r="HE5" s="178"/>
      <c r="HF5" s="178"/>
      <c r="HG5" s="178"/>
      <c r="HH5" s="178"/>
      <c r="HI5" s="178"/>
      <c r="HJ5" s="178"/>
      <c r="HK5" s="178"/>
      <c r="HL5" s="178"/>
      <c r="HM5" s="178"/>
      <c r="HN5" s="178"/>
      <c r="HO5" s="178"/>
      <c r="HP5" s="178"/>
      <c r="HQ5" s="178"/>
      <c r="HR5" s="178"/>
      <c r="HS5" s="178"/>
      <c r="HT5" s="178"/>
      <c r="HU5" s="178"/>
      <c r="HV5" s="178"/>
      <c r="HW5" s="178"/>
      <c r="HX5" s="178"/>
      <c r="HY5" s="178"/>
      <c r="HZ5" s="178"/>
      <c r="IA5" s="178"/>
      <c r="IB5" s="178"/>
      <c r="IC5" s="178"/>
      <c r="ID5" s="178"/>
      <c r="IE5" s="178"/>
      <c r="IF5" s="178"/>
      <c r="IG5" s="178"/>
      <c r="IH5" s="178"/>
      <c r="II5" s="178"/>
      <c r="IJ5" s="178"/>
      <c r="IK5" s="178"/>
      <c r="IL5" s="178"/>
      <c r="IM5" s="178"/>
      <c r="IN5" s="178"/>
      <c r="IO5" s="178"/>
      <c r="IP5" s="178"/>
      <c r="IQ5" s="178"/>
      <c r="IR5" s="178"/>
      <c r="IS5" s="178"/>
      <c r="IT5" s="178"/>
      <c r="IU5" s="178"/>
      <c r="IV5" s="178"/>
      <c r="IW5" s="178"/>
      <c r="IX5" s="178"/>
      <c r="IY5" s="178"/>
      <c r="IZ5" s="178"/>
      <c r="JA5" s="178"/>
      <c r="JB5" s="178"/>
      <c r="JC5" s="178"/>
      <c r="JD5" s="178"/>
      <c r="JE5" s="178"/>
      <c r="JF5" s="178"/>
      <c r="JG5" s="178"/>
      <c r="JH5" s="178"/>
      <c r="JI5" s="178"/>
      <c r="JJ5" s="178"/>
      <c r="JK5" s="178"/>
      <c r="JL5" s="178"/>
      <c r="JM5" s="178"/>
      <c r="JN5" s="178"/>
      <c r="JO5" s="178"/>
      <c r="JP5" s="178"/>
      <c r="JQ5" s="178"/>
      <c r="JR5" s="178"/>
      <c r="JS5" s="178"/>
      <c r="JT5" s="178"/>
      <c r="JU5" s="178"/>
      <c r="JV5" s="178"/>
      <c r="JW5" s="178"/>
      <c r="JX5" s="178"/>
      <c r="JY5" s="178"/>
      <c r="JZ5" s="178"/>
      <c r="KA5" s="178"/>
      <c r="KB5" s="178"/>
      <c r="KC5" s="178"/>
      <c r="KD5" s="178"/>
      <c r="KE5" s="178"/>
      <c r="KF5" s="178"/>
      <c r="KG5" s="178"/>
      <c r="KH5" s="178"/>
      <c r="KI5" s="178"/>
      <c r="KJ5" s="178"/>
      <c r="KK5" s="178"/>
      <c r="KL5" s="178"/>
    </row>
    <row r="6" spans="1:298" s="179" customFormat="1" ht="49.5" customHeight="1" x14ac:dyDescent="0.35">
      <c r="A6" s="362" t="s">
        <v>2</v>
      </c>
      <c r="B6" s="363"/>
      <c r="C6" s="364"/>
      <c r="D6" s="373" t="s">
        <v>426</v>
      </c>
      <c r="E6" s="374"/>
      <c r="F6" s="374"/>
      <c r="G6" s="374"/>
      <c r="H6" s="374"/>
      <c r="I6" s="374"/>
      <c r="J6" s="374"/>
      <c r="K6" s="374"/>
      <c r="L6" s="374"/>
      <c r="M6" s="374"/>
      <c r="N6" s="375"/>
      <c r="O6" s="1"/>
      <c r="P6" s="1"/>
      <c r="Q6" s="1"/>
      <c r="R6" s="1"/>
      <c r="S6" s="1"/>
      <c r="T6" s="1"/>
      <c r="U6" s="1"/>
      <c r="V6" s="1"/>
      <c r="W6" s="1"/>
      <c r="X6" s="1"/>
      <c r="Y6" s="1"/>
      <c r="Z6" s="1"/>
      <c r="AA6" s="1"/>
      <c r="AB6" s="1"/>
      <c r="AC6" s="1"/>
      <c r="AD6" s="1"/>
      <c r="AE6" s="1"/>
      <c r="AF6" s="1"/>
      <c r="AG6" s="1"/>
      <c r="AH6" s="1"/>
      <c r="AI6" s="1"/>
      <c r="AJ6" s="1"/>
      <c r="AK6" s="1"/>
      <c r="AL6" s="1"/>
      <c r="AM6" s="1"/>
      <c r="AN6" s="1"/>
      <c r="AO6" s="178"/>
      <c r="AP6" s="178"/>
      <c r="AQ6" s="178"/>
      <c r="AR6" s="178"/>
      <c r="AS6" s="178"/>
      <c r="AT6" s="178"/>
      <c r="AU6" s="178"/>
      <c r="AV6" s="178"/>
      <c r="AW6" s="178"/>
      <c r="AX6" s="178"/>
      <c r="AY6" s="178"/>
      <c r="AZ6" s="178"/>
      <c r="BA6" s="178"/>
      <c r="BB6" s="178"/>
      <c r="BC6" s="178"/>
      <c r="BD6" s="178"/>
      <c r="BE6" s="178"/>
      <c r="BF6" s="178"/>
      <c r="BG6" s="178"/>
      <c r="BH6" s="178"/>
      <c r="BI6" s="178"/>
      <c r="BJ6" s="178"/>
      <c r="BK6" s="178"/>
      <c r="BL6" s="178"/>
      <c r="BM6" s="178"/>
      <c r="BN6" s="178"/>
      <c r="BO6" s="178"/>
      <c r="BP6" s="178"/>
      <c r="BQ6" s="178"/>
      <c r="BR6" s="178"/>
      <c r="BS6" s="178"/>
      <c r="BT6" s="178"/>
      <c r="BU6" s="178"/>
      <c r="BV6" s="178"/>
      <c r="BW6" s="178"/>
      <c r="BX6" s="178"/>
      <c r="BY6" s="178"/>
      <c r="BZ6" s="178"/>
      <c r="CA6" s="178"/>
      <c r="CB6" s="178"/>
      <c r="CC6" s="178"/>
      <c r="CD6" s="178"/>
      <c r="CE6" s="178"/>
      <c r="CF6" s="178"/>
      <c r="CG6" s="178"/>
      <c r="CH6" s="178"/>
      <c r="CI6" s="178"/>
      <c r="CJ6" s="178"/>
      <c r="CK6" s="178"/>
      <c r="CL6" s="178"/>
      <c r="CM6" s="178"/>
      <c r="CN6" s="178"/>
      <c r="CO6" s="178"/>
      <c r="CP6" s="178"/>
      <c r="CQ6" s="178"/>
      <c r="CR6" s="178"/>
      <c r="CS6" s="178"/>
      <c r="CT6" s="178"/>
      <c r="CU6" s="178"/>
      <c r="CV6" s="178"/>
      <c r="CW6" s="178"/>
      <c r="CX6" s="178"/>
      <c r="CY6" s="178"/>
      <c r="CZ6" s="178"/>
      <c r="DA6" s="178"/>
      <c r="DB6" s="178"/>
      <c r="DC6" s="178"/>
      <c r="DD6" s="178"/>
      <c r="DE6" s="178"/>
      <c r="DF6" s="178"/>
      <c r="DG6" s="178"/>
      <c r="DH6" s="178"/>
      <c r="DI6" s="178"/>
      <c r="DJ6" s="178"/>
      <c r="DK6" s="178"/>
      <c r="DL6" s="178"/>
      <c r="DM6" s="178"/>
      <c r="DN6" s="178"/>
      <c r="DO6" s="178"/>
      <c r="DP6" s="178"/>
      <c r="DQ6" s="178"/>
      <c r="DR6" s="178"/>
      <c r="DS6" s="178"/>
      <c r="DT6" s="178"/>
      <c r="DU6" s="178"/>
      <c r="DV6" s="178"/>
      <c r="DW6" s="178"/>
      <c r="DX6" s="178"/>
      <c r="DY6" s="178"/>
      <c r="DZ6" s="178"/>
      <c r="EA6" s="178"/>
      <c r="EB6" s="178"/>
      <c r="EC6" s="178"/>
      <c r="ED6" s="178"/>
      <c r="EE6" s="178"/>
      <c r="EF6" s="178"/>
      <c r="EG6" s="178"/>
      <c r="EH6" s="178"/>
      <c r="EI6" s="178"/>
      <c r="EJ6" s="178"/>
      <c r="EK6" s="178"/>
      <c r="EL6" s="178"/>
      <c r="EM6" s="178"/>
      <c r="EN6" s="178"/>
      <c r="EO6" s="178"/>
      <c r="EP6" s="178"/>
      <c r="EQ6" s="178"/>
      <c r="ER6" s="178"/>
      <c r="ES6" s="178"/>
      <c r="ET6" s="178"/>
      <c r="EU6" s="178"/>
      <c r="EV6" s="178"/>
      <c r="EW6" s="178"/>
      <c r="EX6" s="178"/>
      <c r="EY6" s="178"/>
      <c r="EZ6" s="178"/>
      <c r="FA6" s="178"/>
      <c r="FB6" s="178"/>
      <c r="FC6" s="178"/>
      <c r="FD6" s="178"/>
      <c r="FE6" s="178"/>
      <c r="FF6" s="178"/>
      <c r="FG6" s="178"/>
      <c r="FH6" s="178"/>
      <c r="FI6" s="178"/>
      <c r="FJ6" s="178"/>
      <c r="FK6" s="178"/>
      <c r="FL6" s="178"/>
      <c r="FM6" s="178"/>
      <c r="FN6" s="178"/>
      <c r="FO6" s="178"/>
      <c r="FP6" s="178"/>
      <c r="FQ6" s="178"/>
      <c r="FR6" s="178"/>
      <c r="FS6" s="178"/>
      <c r="FT6" s="178"/>
      <c r="FU6" s="178"/>
      <c r="FV6" s="178"/>
      <c r="FW6" s="178"/>
      <c r="FX6" s="178"/>
      <c r="FY6" s="178"/>
      <c r="FZ6" s="178"/>
      <c r="GA6" s="178"/>
      <c r="GB6" s="178"/>
      <c r="GC6" s="178"/>
      <c r="GD6" s="178"/>
      <c r="GE6" s="178"/>
      <c r="GF6" s="178"/>
      <c r="GG6" s="178"/>
      <c r="GH6" s="178"/>
      <c r="GI6" s="178"/>
      <c r="GJ6" s="178"/>
      <c r="GK6" s="178"/>
      <c r="GL6" s="178"/>
      <c r="GM6" s="178"/>
      <c r="GN6" s="178"/>
      <c r="GO6" s="178"/>
      <c r="GP6" s="178"/>
      <c r="GQ6" s="178"/>
      <c r="GR6" s="178"/>
      <c r="GS6" s="178"/>
      <c r="GT6" s="178"/>
      <c r="GU6" s="178"/>
      <c r="GV6" s="178"/>
      <c r="GW6" s="178"/>
      <c r="GX6" s="178"/>
      <c r="GY6" s="178"/>
      <c r="GZ6" s="178"/>
      <c r="HA6" s="178"/>
      <c r="HB6" s="178"/>
      <c r="HC6" s="178"/>
      <c r="HD6" s="178"/>
      <c r="HE6" s="178"/>
      <c r="HF6" s="178"/>
      <c r="HG6" s="178"/>
      <c r="HH6" s="178"/>
      <c r="HI6" s="178"/>
      <c r="HJ6" s="178"/>
      <c r="HK6" s="178"/>
      <c r="HL6" s="178"/>
      <c r="HM6" s="178"/>
      <c r="HN6" s="178"/>
      <c r="HO6" s="178"/>
      <c r="HP6" s="178"/>
      <c r="HQ6" s="178"/>
      <c r="HR6" s="178"/>
      <c r="HS6" s="178"/>
      <c r="HT6" s="178"/>
      <c r="HU6" s="178"/>
      <c r="HV6" s="178"/>
      <c r="HW6" s="178"/>
      <c r="HX6" s="178"/>
      <c r="HY6" s="178"/>
      <c r="HZ6" s="178"/>
      <c r="IA6" s="178"/>
      <c r="IB6" s="178"/>
      <c r="IC6" s="178"/>
      <c r="ID6" s="178"/>
      <c r="IE6" s="178"/>
      <c r="IF6" s="178"/>
      <c r="IG6" s="178"/>
      <c r="IH6" s="178"/>
      <c r="II6" s="178"/>
      <c r="IJ6" s="178"/>
      <c r="IK6" s="178"/>
      <c r="IL6" s="178"/>
      <c r="IM6" s="178"/>
      <c r="IN6" s="178"/>
      <c r="IO6" s="178"/>
      <c r="IP6" s="178"/>
      <c r="IQ6" s="178"/>
      <c r="IR6" s="178"/>
      <c r="IS6" s="178"/>
      <c r="IT6" s="178"/>
      <c r="IU6" s="178"/>
      <c r="IV6" s="178"/>
      <c r="IW6" s="178"/>
      <c r="IX6" s="178"/>
      <c r="IY6" s="178"/>
      <c r="IZ6" s="178"/>
      <c r="JA6" s="178"/>
      <c r="JB6" s="178"/>
      <c r="JC6" s="178"/>
      <c r="JD6" s="178"/>
      <c r="JE6" s="178"/>
      <c r="JF6" s="178"/>
      <c r="JG6" s="178"/>
      <c r="JH6" s="178"/>
      <c r="JI6" s="178"/>
      <c r="JJ6" s="178"/>
      <c r="JK6" s="178"/>
      <c r="JL6" s="178"/>
      <c r="JM6" s="178"/>
      <c r="JN6" s="178"/>
      <c r="JO6" s="178"/>
      <c r="JP6" s="178"/>
      <c r="JQ6" s="178"/>
      <c r="JR6" s="178"/>
      <c r="JS6" s="178"/>
      <c r="JT6" s="178"/>
      <c r="JU6" s="178"/>
      <c r="JV6" s="178"/>
      <c r="JW6" s="178"/>
      <c r="JX6" s="178"/>
      <c r="JY6" s="178"/>
      <c r="JZ6" s="178"/>
      <c r="KA6" s="178"/>
      <c r="KB6" s="178"/>
      <c r="KC6" s="178"/>
      <c r="KD6" s="178"/>
      <c r="KE6" s="178"/>
      <c r="KF6" s="178"/>
      <c r="KG6" s="178"/>
      <c r="KH6" s="178"/>
      <c r="KI6" s="178"/>
      <c r="KJ6" s="178"/>
      <c r="KK6" s="178"/>
      <c r="KL6" s="178"/>
    </row>
    <row r="7" spans="1:298" s="179" customFormat="1" ht="13.5" x14ac:dyDescent="0.35">
      <c r="A7" s="356" t="s">
        <v>3</v>
      </c>
      <c r="B7" s="357"/>
      <c r="C7" s="357"/>
      <c r="D7" s="357"/>
      <c r="E7" s="357"/>
      <c r="F7" s="357"/>
      <c r="G7" s="357"/>
      <c r="H7" s="358"/>
      <c r="I7" s="356" t="s">
        <v>4</v>
      </c>
      <c r="J7" s="357"/>
      <c r="K7" s="357"/>
      <c r="L7" s="357"/>
      <c r="M7" s="357"/>
      <c r="N7" s="358"/>
      <c r="O7" s="356" t="s">
        <v>5</v>
      </c>
      <c r="P7" s="357"/>
      <c r="Q7" s="357"/>
      <c r="R7" s="357"/>
      <c r="S7" s="357"/>
      <c r="T7" s="357"/>
      <c r="U7" s="357"/>
      <c r="V7" s="357"/>
      <c r="W7" s="358"/>
      <c r="X7" s="356" t="s">
        <v>6</v>
      </c>
      <c r="Y7" s="357"/>
      <c r="Z7" s="357"/>
      <c r="AA7" s="357"/>
      <c r="AB7" s="357"/>
      <c r="AC7" s="357"/>
      <c r="AD7" s="357"/>
      <c r="AE7" s="357"/>
      <c r="AF7" s="357"/>
      <c r="AG7" s="357"/>
      <c r="AH7" s="358"/>
      <c r="AI7" s="356" t="s">
        <v>7</v>
      </c>
      <c r="AJ7" s="357"/>
      <c r="AK7" s="357"/>
      <c r="AL7" s="357"/>
      <c r="AM7" s="357"/>
      <c r="AN7" s="376"/>
      <c r="AO7" s="178"/>
      <c r="AP7" s="178"/>
      <c r="AQ7" s="178"/>
      <c r="AR7" s="178"/>
      <c r="AS7" s="178"/>
      <c r="AT7" s="178"/>
      <c r="AU7" s="178"/>
      <c r="AV7" s="178"/>
      <c r="AW7" s="178"/>
      <c r="AX7" s="178"/>
      <c r="AY7" s="178"/>
      <c r="AZ7" s="178"/>
      <c r="BA7" s="178"/>
      <c r="BB7" s="178"/>
      <c r="BC7" s="178"/>
      <c r="BD7" s="178"/>
      <c r="BE7" s="178"/>
      <c r="BF7" s="178"/>
      <c r="BG7" s="178"/>
      <c r="BH7" s="178"/>
      <c r="BI7" s="178"/>
      <c r="BJ7" s="178"/>
      <c r="BK7" s="178"/>
      <c r="BL7" s="178"/>
      <c r="BM7" s="178"/>
      <c r="BN7" s="178"/>
      <c r="BO7" s="178"/>
      <c r="BP7" s="178"/>
      <c r="BQ7" s="178"/>
      <c r="BR7" s="178"/>
      <c r="BS7" s="178"/>
      <c r="BT7" s="178"/>
      <c r="BU7" s="178"/>
      <c r="BV7" s="178"/>
      <c r="BW7" s="178"/>
      <c r="BX7" s="178"/>
      <c r="BY7" s="178"/>
      <c r="BZ7" s="178"/>
      <c r="CA7" s="178"/>
      <c r="CB7" s="178"/>
      <c r="CC7" s="178"/>
      <c r="CD7" s="178"/>
      <c r="CE7" s="178"/>
      <c r="CF7" s="178"/>
      <c r="CG7" s="178"/>
      <c r="CH7" s="178"/>
      <c r="CI7" s="178"/>
      <c r="CJ7" s="178"/>
      <c r="CK7" s="178"/>
      <c r="CL7" s="178"/>
      <c r="CM7" s="178"/>
      <c r="CN7" s="178"/>
      <c r="CO7" s="178"/>
      <c r="CP7" s="178"/>
      <c r="CQ7" s="178"/>
      <c r="CR7" s="178"/>
      <c r="CS7" s="178"/>
      <c r="CT7" s="178"/>
      <c r="CU7" s="178"/>
      <c r="CV7" s="178"/>
      <c r="CW7" s="178"/>
      <c r="CX7" s="178"/>
      <c r="CY7" s="178"/>
      <c r="CZ7" s="178"/>
      <c r="DA7" s="178"/>
      <c r="DB7" s="178"/>
      <c r="DC7" s="178"/>
      <c r="DD7" s="178"/>
      <c r="DE7" s="178"/>
      <c r="DF7" s="178"/>
      <c r="DG7" s="178"/>
      <c r="DH7" s="178"/>
      <c r="DI7" s="178"/>
      <c r="DJ7" s="178"/>
      <c r="DK7" s="178"/>
      <c r="DL7" s="178"/>
      <c r="DM7" s="178"/>
      <c r="DN7" s="178"/>
      <c r="DO7" s="178"/>
      <c r="DP7" s="178"/>
      <c r="DQ7" s="178"/>
      <c r="DR7" s="178"/>
      <c r="DS7" s="178"/>
      <c r="DT7" s="178"/>
      <c r="DU7" s="178"/>
      <c r="DV7" s="178"/>
      <c r="DW7" s="178"/>
      <c r="DX7" s="178"/>
      <c r="DY7" s="178"/>
      <c r="DZ7" s="178"/>
      <c r="EA7" s="178"/>
      <c r="EB7" s="178"/>
      <c r="EC7" s="178"/>
      <c r="ED7" s="178"/>
      <c r="EE7" s="178"/>
      <c r="EF7" s="178"/>
      <c r="EG7" s="178"/>
      <c r="EH7" s="178"/>
      <c r="EI7" s="178"/>
      <c r="EJ7" s="178"/>
      <c r="EK7" s="178"/>
      <c r="EL7" s="178"/>
      <c r="EM7" s="178"/>
      <c r="EN7" s="178"/>
      <c r="EO7" s="178"/>
      <c r="EP7" s="178"/>
      <c r="EQ7" s="178"/>
      <c r="ER7" s="178"/>
      <c r="ES7" s="178"/>
      <c r="ET7" s="178"/>
      <c r="EU7" s="178"/>
      <c r="EV7" s="178"/>
      <c r="EW7" s="178"/>
      <c r="EX7" s="178"/>
      <c r="EY7" s="178"/>
      <c r="EZ7" s="178"/>
      <c r="FA7" s="178"/>
      <c r="FB7" s="178"/>
      <c r="FC7" s="178"/>
      <c r="FD7" s="178"/>
      <c r="FE7" s="178"/>
      <c r="FF7" s="178"/>
      <c r="FG7" s="178"/>
      <c r="FH7" s="178"/>
      <c r="FI7" s="178"/>
      <c r="FJ7" s="178"/>
      <c r="FK7" s="178"/>
      <c r="FL7" s="178"/>
      <c r="FM7" s="178"/>
      <c r="FN7" s="178"/>
      <c r="FO7" s="178"/>
      <c r="FP7" s="178"/>
      <c r="FQ7" s="178"/>
      <c r="FR7" s="178"/>
      <c r="FS7" s="178"/>
      <c r="FT7" s="178"/>
      <c r="FU7" s="178"/>
      <c r="FV7" s="178"/>
      <c r="FW7" s="178"/>
      <c r="FX7" s="178"/>
      <c r="FY7" s="178"/>
      <c r="FZ7" s="178"/>
      <c r="GA7" s="178"/>
      <c r="GB7" s="178"/>
      <c r="GC7" s="178"/>
      <c r="GD7" s="178"/>
      <c r="GE7" s="178"/>
      <c r="GF7" s="178"/>
      <c r="GG7" s="178"/>
      <c r="GH7" s="178"/>
      <c r="GI7" s="178"/>
      <c r="GJ7" s="178"/>
      <c r="GK7" s="178"/>
      <c r="GL7" s="178"/>
      <c r="GM7" s="178"/>
      <c r="GN7" s="178"/>
      <c r="GO7" s="178"/>
      <c r="GP7" s="178"/>
      <c r="GQ7" s="178"/>
      <c r="GR7" s="178"/>
      <c r="GS7" s="178"/>
      <c r="GT7" s="178"/>
      <c r="GU7" s="178"/>
      <c r="GV7" s="178"/>
      <c r="GW7" s="178"/>
      <c r="GX7" s="178"/>
      <c r="GY7" s="178"/>
      <c r="GZ7" s="178"/>
      <c r="HA7" s="178"/>
      <c r="HB7" s="178"/>
      <c r="HC7" s="178"/>
      <c r="HD7" s="178"/>
      <c r="HE7" s="178"/>
      <c r="HF7" s="178"/>
      <c r="HG7" s="178"/>
      <c r="HH7" s="178"/>
      <c r="HI7" s="178"/>
      <c r="HJ7" s="178"/>
      <c r="HK7" s="178"/>
      <c r="HL7" s="178"/>
      <c r="HM7" s="178"/>
      <c r="HN7" s="178"/>
      <c r="HO7" s="178"/>
      <c r="HP7" s="178"/>
      <c r="HQ7" s="178"/>
      <c r="HR7" s="178"/>
      <c r="HS7" s="178"/>
      <c r="HT7" s="178"/>
      <c r="HU7" s="178"/>
      <c r="HV7" s="178"/>
      <c r="HW7" s="178"/>
      <c r="HX7" s="178"/>
      <c r="HY7" s="178"/>
      <c r="HZ7" s="178"/>
      <c r="IA7" s="178"/>
      <c r="IB7" s="178"/>
      <c r="IC7" s="178"/>
      <c r="ID7" s="178"/>
      <c r="IE7" s="178"/>
      <c r="IF7" s="178"/>
      <c r="IG7" s="178"/>
      <c r="IH7" s="178"/>
      <c r="II7" s="178"/>
      <c r="IJ7" s="178"/>
      <c r="IK7" s="178"/>
      <c r="IL7" s="178"/>
      <c r="IM7" s="178"/>
      <c r="IN7" s="178"/>
      <c r="IO7" s="178"/>
      <c r="IP7" s="178"/>
      <c r="IQ7" s="178"/>
      <c r="IR7" s="178"/>
      <c r="IS7" s="178"/>
      <c r="IT7" s="178"/>
      <c r="IU7" s="178"/>
      <c r="IV7" s="178"/>
      <c r="IW7" s="178"/>
      <c r="IX7" s="178"/>
      <c r="IY7" s="178"/>
      <c r="IZ7" s="178"/>
      <c r="JA7" s="178"/>
      <c r="JB7" s="178"/>
      <c r="JC7" s="178"/>
      <c r="JD7" s="178"/>
      <c r="JE7" s="178"/>
      <c r="JF7" s="178"/>
      <c r="JG7" s="178"/>
      <c r="JH7" s="178"/>
      <c r="JI7" s="178"/>
      <c r="JJ7" s="178"/>
      <c r="JK7" s="178"/>
      <c r="JL7" s="178"/>
      <c r="JM7" s="178"/>
      <c r="JN7" s="178"/>
      <c r="JO7" s="178"/>
      <c r="JP7" s="178"/>
      <c r="JQ7" s="178"/>
      <c r="JR7" s="178"/>
      <c r="JS7" s="178"/>
      <c r="JT7" s="178"/>
      <c r="JU7" s="178"/>
      <c r="JV7" s="178"/>
      <c r="JW7" s="178"/>
      <c r="JX7" s="178"/>
      <c r="JY7" s="178"/>
      <c r="JZ7" s="178"/>
      <c r="KA7" s="178"/>
      <c r="KB7" s="178"/>
      <c r="KC7" s="178"/>
      <c r="KD7" s="178"/>
      <c r="KE7" s="178"/>
      <c r="KF7" s="178"/>
      <c r="KG7" s="178"/>
      <c r="KH7" s="178"/>
      <c r="KI7" s="178"/>
      <c r="KJ7" s="178"/>
      <c r="KK7" s="178"/>
      <c r="KL7" s="178"/>
    </row>
    <row r="8" spans="1:298" s="179" customFormat="1" ht="16.5" customHeight="1" x14ac:dyDescent="0.35">
      <c r="A8" s="350" t="s">
        <v>37</v>
      </c>
      <c r="B8" s="350" t="s">
        <v>460</v>
      </c>
      <c r="C8" s="352" t="s">
        <v>8</v>
      </c>
      <c r="D8" s="347" t="s">
        <v>9</v>
      </c>
      <c r="E8" s="347" t="s">
        <v>10</v>
      </c>
      <c r="F8" s="354" t="s">
        <v>11</v>
      </c>
      <c r="G8" s="340" t="s">
        <v>12</v>
      </c>
      <c r="H8" s="347" t="s">
        <v>13</v>
      </c>
      <c r="I8" s="348" t="s">
        <v>14</v>
      </c>
      <c r="J8" s="349" t="s">
        <v>15</v>
      </c>
      <c r="K8" s="340" t="s">
        <v>16</v>
      </c>
      <c r="L8" s="340" t="s">
        <v>17</v>
      </c>
      <c r="M8" s="349" t="s">
        <v>15</v>
      </c>
      <c r="N8" s="347" t="s">
        <v>18</v>
      </c>
      <c r="O8" s="344" t="s">
        <v>19</v>
      </c>
      <c r="P8" s="339" t="s">
        <v>20</v>
      </c>
      <c r="Q8" s="340" t="s">
        <v>21</v>
      </c>
      <c r="R8" s="339" t="s">
        <v>22</v>
      </c>
      <c r="S8" s="339"/>
      <c r="T8" s="339"/>
      <c r="U8" s="339"/>
      <c r="V8" s="339"/>
      <c r="W8" s="339"/>
      <c r="X8" s="343" t="s">
        <v>302</v>
      </c>
      <c r="Y8" s="344" t="s">
        <v>263</v>
      </c>
      <c r="Z8" s="344" t="s">
        <v>15</v>
      </c>
      <c r="AA8" s="166"/>
      <c r="AB8" s="166"/>
      <c r="AC8" s="344" t="s">
        <v>23</v>
      </c>
      <c r="AD8" s="344" t="s">
        <v>15</v>
      </c>
      <c r="AE8" s="166"/>
      <c r="AF8" s="166"/>
      <c r="AG8" s="343" t="s">
        <v>24</v>
      </c>
      <c r="AH8" s="344" t="s">
        <v>25</v>
      </c>
      <c r="AI8" s="339" t="s">
        <v>7</v>
      </c>
      <c r="AJ8" s="339" t="s">
        <v>26</v>
      </c>
      <c r="AK8" s="339" t="s">
        <v>27</v>
      </c>
      <c r="AL8" s="339" t="s">
        <v>28</v>
      </c>
      <c r="AM8" s="341" t="s">
        <v>29</v>
      </c>
      <c r="AN8" s="341" t="s">
        <v>30</v>
      </c>
      <c r="AO8" s="178"/>
      <c r="AP8" s="178"/>
      <c r="AQ8" s="178"/>
      <c r="AR8" s="178"/>
      <c r="AS8" s="178"/>
      <c r="AT8" s="178"/>
      <c r="AU8" s="178"/>
      <c r="AV8" s="178"/>
      <c r="AW8" s="178"/>
      <c r="AX8" s="178"/>
      <c r="AY8" s="178"/>
      <c r="AZ8" s="178"/>
      <c r="BA8" s="178"/>
      <c r="BB8" s="178"/>
      <c r="BC8" s="178"/>
      <c r="BD8" s="178"/>
      <c r="BE8" s="178"/>
      <c r="BF8" s="178"/>
      <c r="BG8" s="178"/>
      <c r="BH8" s="178"/>
      <c r="BI8" s="178"/>
      <c r="BJ8" s="178"/>
      <c r="BK8" s="178"/>
      <c r="BL8" s="178"/>
      <c r="BM8" s="178"/>
      <c r="BN8" s="178"/>
      <c r="BO8" s="178"/>
      <c r="BP8" s="178"/>
      <c r="BQ8" s="178"/>
      <c r="BR8" s="178"/>
      <c r="BS8" s="178"/>
      <c r="BT8" s="178"/>
      <c r="BU8" s="178"/>
      <c r="BV8" s="178"/>
      <c r="BW8" s="178"/>
      <c r="BX8" s="178"/>
      <c r="BY8" s="178"/>
      <c r="BZ8" s="178"/>
      <c r="CA8" s="178"/>
      <c r="CB8" s="178"/>
      <c r="CC8" s="178"/>
      <c r="CD8" s="178"/>
      <c r="CE8" s="178"/>
      <c r="CF8" s="178"/>
      <c r="CG8" s="178"/>
      <c r="CH8" s="178"/>
      <c r="CI8" s="178"/>
      <c r="CJ8" s="178"/>
      <c r="CK8" s="178"/>
      <c r="CL8" s="178"/>
      <c r="CM8" s="178"/>
      <c r="CN8" s="178"/>
      <c r="CO8" s="178"/>
      <c r="CP8" s="178"/>
      <c r="CQ8" s="178"/>
      <c r="CR8" s="178"/>
      <c r="CS8" s="178"/>
      <c r="CT8" s="178"/>
      <c r="CU8" s="178"/>
      <c r="CV8" s="178"/>
      <c r="CW8" s="178"/>
      <c r="CX8" s="178"/>
      <c r="CY8" s="178"/>
      <c r="CZ8" s="178"/>
      <c r="DA8" s="178"/>
      <c r="DB8" s="178"/>
      <c r="DC8" s="178"/>
      <c r="DD8" s="178"/>
      <c r="DE8" s="178"/>
      <c r="DF8" s="178"/>
      <c r="DG8" s="178"/>
      <c r="DH8" s="178"/>
      <c r="DI8" s="178"/>
      <c r="DJ8" s="178"/>
      <c r="DK8" s="178"/>
      <c r="DL8" s="178"/>
      <c r="DM8" s="178"/>
      <c r="DN8" s="178"/>
      <c r="DO8" s="178"/>
      <c r="DP8" s="178"/>
      <c r="DQ8" s="178"/>
      <c r="DR8" s="178"/>
      <c r="DS8" s="178"/>
      <c r="DT8" s="178"/>
      <c r="DU8" s="178"/>
      <c r="DV8" s="178"/>
      <c r="DW8" s="178"/>
      <c r="DX8" s="178"/>
      <c r="DY8" s="178"/>
      <c r="DZ8" s="178"/>
      <c r="EA8" s="178"/>
      <c r="EB8" s="178"/>
      <c r="EC8" s="178"/>
      <c r="ED8" s="178"/>
      <c r="EE8" s="178"/>
      <c r="EF8" s="178"/>
      <c r="EG8" s="178"/>
      <c r="EH8" s="178"/>
      <c r="EI8" s="178"/>
      <c r="EJ8" s="178"/>
      <c r="EK8" s="178"/>
      <c r="EL8" s="178"/>
      <c r="EM8" s="178"/>
      <c r="EN8" s="178"/>
      <c r="EO8" s="178"/>
      <c r="EP8" s="178"/>
      <c r="EQ8" s="178"/>
      <c r="ER8" s="178"/>
      <c r="ES8" s="178"/>
      <c r="ET8" s="178"/>
      <c r="EU8" s="178"/>
      <c r="EV8" s="178"/>
      <c r="EW8" s="178"/>
      <c r="EX8" s="178"/>
      <c r="EY8" s="178"/>
      <c r="EZ8" s="178"/>
      <c r="FA8" s="178"/>
      <c r="FB8" s="178"/>
      <c r="FC8" s="178"/>
      <c r="FD8" s="178"/>
      <c r="FE8" s="178"/>
      <c r="FF8" s="178"/>
      <c r="FG8" s="178"/>
      <c r="FH8" s="178"/>
      <c r="FI8" s="178"/>
      <c r="FJ8" s="178"/>
      <c r="FK8" s="178"/>
      <c r="FL8" s="178"/>
      <c r="FM8" s="178"/>
      <c r="FN8" s="178"/>
      <c r="FO8" s="178"/>
      <c r="FP8" s="178"/>
      <c r="FQ8" s="178"/>
      <c r="FR8" s="178"/>
      <c r="FS8" s="178"/>
      <c r="FT8" s="178"/>
      <c r="FU8" s="178"/>
      <c r="FV8" s="178"/>
      <c r="FW8" s="178"/>
      <c r="FX8" s="178"/>
      <c r="FY8" s="178"/>
      <c r="FZ8" s="178"/>
      <c r="GA8" s="178"/>
      <c r="GB8" s="178"/>
      <c r="GC8" s="178"/>
      <c r="GD8" s="178"/>
      <c r="GE8" s="178"/>
      <c r="GF8" s="178"/>
      <c r="GG8" s="178"/>
      <c r="GH8" s="178"/>
      <c r="GI8" s="178"/>
      <c r="GJ8" s="178"/>
      <c r="GK8" s="178"/>
      <c r="GL8" s="178"/>
      <c r="GM8" s="178"/>
      <c r="GN8" s="178"/>
      <c r="GO8" s="178"/>
      <c r="GP8" s="178"/>
      <c r="GQ8" s="178"/>
      <c r="GR8" s="178"/>
      <c r="GS8" s="178"/>
      <c r="GT8" s="178"/>
      <c r="GU8" s="178"/>
      <c r="GV8" s="178"/>
      <c r="GW8" s="178"/>
      <c r="GX8" s="178"/>
      <c r="GY8" s="178"/>
      <c r="GZ8" s="178"/>
      <c r="HA8" s="178"/>
      <c r="HB8" s="178"/>
      <c r="HC8" s="178"/>
      <c r="HD8" s="178"/>
      <c r="HE8" s="178"/>
      <c r="HF8" s="178"/>
      <c r="HG8" s="178"/>
      <c r="HH8" s="178"/>
      <c r="HI8" s="178"/>
      <c r="HJ8" s="178"/>
      <c r="HK8" s="178"/>
      <c r="HL8" s="178"/>
      <c r="HM8" s="178"/>
      <c r="HN8" s="178"/>
      <c r="HO8" s="178"/>
      <c r="HP8" s="178"/>
      <c r="HQ8" s="178"/>
      <c r="HR8" s="178"/>
      <c r="HS8" s="178"/>
      <c r="HT8" s="178"/>
      <c r="HU8" s="178"/>
      <c r="HV8" s="178"/>
      <c r="HW8" s="178"/>
      <c r="HX8" s="178"/>
      <c r="HY8" s="178"/>
      <c r="HZ8" s="178"/>
      <c r="IA8" s="178"/>
      <c r="IB8" s="178"/>
      <c r="IC8" s="178"/>
      <c r="ID8" s="178"/>
      <c r="IE8" s="178"/>
      <c r="IF8" s="178"/>
      <c r="IG8" s="178"/>
      <c r="IH8" s="178"/>
      <c r="II8" s="178"/>
      <c r="IJ8" s="178"/>
      <c r="IK8" s="178"/>
      <c r="IL8" s="178"/>
      <c r="IM8" s="178"/>
      <c r="IN8" s="178"/>
      <c r="IO8" s="178"/>
      <c r="IP8" s="178"/>
      <c r="IQ8" s="178"/>
      <c r="IR8" s="178"/>
      <c r="IS8" s="178"/>
      <c r="IT8" s="178"/>
      <c r="IU8" s="178"/>
      <c r="IV8" s="178"/>
      <c r="IW8" s="178"/>
      <c r="IX8" s="178"/>
      <c r="IY8" s="178"/>
      <c r="IZ8" s="178"/>
      <c r="JA8" s="178"/>
      <c r="JB8" s="178"/>
      <c r="JC8" s="178"/>
      <c r="JD8" s="178"/>
      <c r="JE8" s="178"/>
      <c r="JF8" s="178"/>
      <c r="JG8" s="178"/>
      <c r="JH8" s="178"/>
      <c r="JI8" s="178"/>
      <c r="JJ8" s="178"/>
      <c r="JK8" s="178"/>
      <c r="JL8" s="178"/>
      <c r="JM8" s="178"/>
      <c r="JN8" s="178"/>
      <c r="JO8" s="178"/>
      <c r="JP8" s="178"/>
      <c r="JQ8" s="178"/>
      <c r="JR8" s="178"/>
      <c r="JS8" s="178"/>
      <c r="JT8" s="178"/>
      <c r="JU8" s="178"/>
      <c r="JV8" s="178"/>
      <c r="JW8" s="178"/>
      <c r="JX8" s="178"/>
      <c r="JY8" s="178"/>
      <c r="JZ8" s="178"/>
      <c r="KA8" s="178"/>
      <c r="KB8" s="178"/>
      <c r="KC8" s="178"/>
      <c r="KD8" s="178"/>
      <c r="KE8" s="178"/>
      <c r="KF8" s="178"/>
      <c r="KG8" s="178"/>
      <c r="KH8" s="178"/>
      <c r="KI8" s="178"/>
      <c r="KJ8" s="178"/>
      <c r="KK8" s="178"/>
      <c r="KL8" s="178"/>
    </row>
    <row r="9" spans="1:298" s="181" customFormat="1" ht="94.5" customHeight="1" x14ac:dyDescent="0.45">
      <c r="A9" s="351"/>
      <c r="B9" s="355"/>
      <c r="C9" s="353"/>
      <c r="D9" s="340"/>
      <c r="E9" s="340"/>
      <c r="F9" s="353"/>
      <c r="G9" s="348"/>
      <c r="H9" s="340"/>
      <c r="I9" s="348"/>
      <c r="J9" s="349"/>
      <c r="K9" s="348"/>
      <c r="L9" s="348"/>
      <c r="M9" s="349"/>
      <c r="N9" s="340"/>
      <c r="O9" s="345"/>
      <c r="P9" s="340"/>
      <c r="Q9" s="348"/>
      <c r="R9" s="154" t="s">
        <v>31</v>
      </c>
      <c r="S9" s="154" t="s">
        <v>32</v>
      </c>
      <c r="T9" s="154" t="s">
        <v>33</v>
      </c>
      <c r="U9" s="154" t="s">
        <v>34</v>
      </c>
      <c r="V9" s="154" t="s">
        <v>35</v>
      </c>
      <c r="W9" s="154" t="s">
        <v>36</v>
      </c>
      <c r="X9" s="344"/>
      <c r="Y9" s="346"/>
      <c r="Z9" s="346"/>
      <c r="AA9" s="174" t="s">
        <v>291</v>
      </c>
      <c r="AB9" s="174" t="s">
        <v>15</v>
      </c>
      <c r="AC9" s="346"/>
      <c r="AD9" s="346"/>
      <c r="AE9" s="169" t="s">
        <v>23</v>
      </c>
      <c r="AF9" s="169" t="s">
        <v>15</v>
      </c>
      <c r="AG9" s="344"/>
      <c r="AH9" s="345"/>
      <c r="AI9" s="340"/>
      <c r="AJ9" s="340"/>
      <c r="AK9" s="340"/>
      <c r="AL9" s="340"/>
      <c r="AM9" s="342"/>
      <c r="AN9" s="342"/>
      <c r="AO9" s="180"/>
      <c r="AP9" s="180"/>
      <c r="AQ9" s="180"/>
      <c r="AR9" s="180"/>
      <c r="AS9" s="180"/>
      <c r="AT9" s="180"/>
      <c r="AU9" s="180"/>
      <c r="AV9" s="180"/>
      <c r="AW9" s="180"/>
      <c r="AX9" s="180"/>
      <c r="AY9" s="180"/>
      <c r="AZ9" s="180"/>
      <c r="BA9" s="180"/>
      <c r="BB9" s="180"/>
      <c r="BC9" s="180"/>
      <c r="BD9" s="180"/>
      <c r="BE9" s="180"/>
      <c r="BF9" s="180"/>
      <c r="BG9" s="180"/>
      <c r="BH9" s="180"/>
      <c r="BI9" s="180"/>
      <c r="BJ9" s="180"/>
      <c r="BK9" s="180"/>
      <c r="BL9" s="180"/>
      <c r="BM9" s="180"/>
      <c r="BN9" s="180"/>
      <c r="BO9" s="180"/>
      <c r="BP9" s="180"/>
      <c r="BQ9" s="180"/>
      <c r="BR9" s="180"/>
      <c r="BS9" s="180"/>
      <c r="BT9" s="180"/>
      <c r="BU9" s="180"/>
      <c r="BV9" s="180"/>
      <c r="BW9" s="180"/>
      <c r="BX9" s="180"/>
      <c r="BY9" s="180"/>
      <c r="BZ9" s="180"/>
      <c r="CA9" s="180"/>
      <c r="CB9" s="180"/>
      <c r="CC9" s="180"/>
      <c r="CD9" s="180"/>
      <c r="CE9" s="180"/>
      <c r="CF9" s="180"/>
      <c r="CG9" s="180"/>
      <c r="CH9" s="180"/>
      <c r="CI9" s="180"/>
      <c r="CJ9" s="180"/>
      <c r="CK9" s="180"/>
      <c r="CL9" s="180"/>
      <c r="CM9" s="180"/>
      <c r="CN9" s="180"/>
      <c r="CO9" s="180"/>
      <c r="CP9" s="180"/>
      <c r="CQ9" s="180"/>
      <c r="CR9" s="180"/>
      <c r="CS9" s="180"/>
      <c r="CT9" s="180"/>
      <c r="CU9" s="180"/>
      <c r="CV9" s="180"/>
      <c r="CW9" s="180"/>
      <c r="CX9" s="180"/>
      <c r="CY9" s="180"/>
      <c r="CZ9" s="180"/>
      <c r="DA9" s="180"/>
      <c r="DB9" s="180"/>
      <c r="DC9" s="180"/>
      <c r="DD9" s="180"/>
      <c r="DE9" s="180"/>
      <c r="DF9" s="180"/>
      <c r="DG9" s="180"/>
      <c r="DH9" s="180"/>
      <c r="DI9" s="180"/>
      <c r="DJ9" s="180"/>
      <c r="DK9" s="180"/>
      <c r="DL9" s="180"/>
      <c r="DM9" s="180"/>
      <c r="DN9" s="180"/>
      <c r="DO9" s="180"/>
      <c r="DP9" s="180"/>
      <c r="DQ9" s="180"/>
      <c r="DR9" s="180"/>
      <c r="DS9" s="180"/>
      <c r="DT9" s="180"/>
      <c r="DU9" s="180"/>
      <c r="DV9" s="180"/>
      <c r="DW9" s="180"/>
      <c r="DX9" s="180"/>
      <c r="DY9" s="180"/>
      <c r="DZ9" s="180"/>
      <c r="EA9" s="180"/>
      <c r="EB9" s="180"/>
      <c r="EC9" s="180"/>
      <c r="ED9" s="180"/>
      <c r="EE9" s="180"/>
      <c r="EF9" s="180"/>
      <c r="EG9" s="180"/>
      <c r="EH9" s="180"/>
      <c r="EI9" s="180"/>
      <c r="EJ9" s="180"/>
      <c r="EK9" s="180"/>
      <c r="EL9" s="180"/>
      <c r="EM9" s="180"/>
      <c r="EN9" s="180"/>
      <c r="EO9" s="180"/>
      <c r="EP9" s="180"/>
      <c r="EQ9" s="180"/>
      <c r="ER9" s="180"/>
      <c r="ES9" s="180"/>
      <c r="ET9" s="180"/>
      <c r="EU9" s="180"/>
      <c r="EV9" s="180"/>
      <c r="EW9" s="180"/>
      <c r="EX9" s="180"/>
      <c r="EY9" s="180"/>
      <c r="EZ9" s="180"/>
      <c r="FA9" s="180"/>
      <c r="FB9" s="180"/>
      <c r="FC9" s="180"/>
      <c r="FD9" s="180"/>
      <c r="FE9" s="180"/>
      <c r="FF9" s="180"/>
      <c r="FG9" s="180"/>
      <c r="FH9" s="180"/>
      <c r="FI9" s="180"/>
      <c r="FJ9" s="180"/>
      <c r="FK9" s="180"/>
      <c r="FL9" s="180"/>
      <c r="FM9" s="180"/>
      <c r="FN9" s="180"/>
      <c r="FO9" s="180"/>
      <c r="FP9" s="180"/>
      <c r="FQ9" s="180"/>
      <c r="FR9" s="180"/>
      <c r="FS9" s="180"/>
      <c r="FT9" s="180"/>
      <c r="FU9" s="180"/>
      <c r="FV9" s="180"/>
      <c r="FW9" s="180"/>
      <c r="FX9" s="180"/>
      <c r="FY9" s="180"/>
      <c r="FZ9" s="180"/>
      <c r="GA9" s="180"/>
      <c r="GB9" s="180"/>
      <c r="GC9" s="180"/>
      <c r="GD9" s="180"/>
      <c r="GE9" s="180"/>
      <c r="GF9" s="180"/>
      <c r="GG9" s="180"/>
      <c r="GH9" s="180"/>
      <c r="GI9" s="180"/>
      <c r="GJ9" s="180"/>
      <c r="GK9" s="180"/>
      <c r="GL9" s="180"/>
      <c r="GM9" s="180"/>
      <c r="GN9" s="180"/>
      <c r="GO9" s="180"/>
      <c r="GP9" s="180"/>
      <c r="GQ9" s="180"/>
      <c r="GR9" s="180"/>
      <c r="GS9" s="180"/>
      <c r="GT9" s="180"/>
      <c r="GU9" s="180"/>
      <c r="GV9" s="180"/>
      <c r="GW9" s="180"/>
      <c r="GX9" s="180"/>
      <c r="GY9" s="180"/>
      <c r="GZ9" s="180"/>
      <c r="HA9" s="180"/>
      <c r="HB9" s="180"/>
      <c r="HC9" s="180"/>
      <c r="HD9" s="180"/>
      <c r="HE9" s="180"/>
      <c r="HF9" s="180"/>
      <c r="HG9" s="180"/>
      <c r="HH9" s="180"/>
      <c r="HI9" s="180"/>
      <c r="HJ9" s="180"/>
      <c r="HK9" s="180"/>
      <c r="HL9" s="180"/>
      <c r="HM9" s="180"/>
      <c r="HN9" s="180"/>
      <c r="HO9" s="180"/>
      <c r="HP9" s="180"/>
      <c r="HQ9" s="180"/>
      <c r="HR9" s="180"/>
      <c r="HS9" s="180"/>
      <c r="HT9" s="180"/>
      <c r="HU9" s="180"/>
      <c r="HV9" s="180"/>
      <c r="HW9" s="180"/>
      <c r="HX9" s="180"/>
      <c r="HY9" s="180"/>
      <c r="HZ9" s="180"/>
      <c r="IA9" s="180"/>
      <c r="IB9" s="180"/>
      <c r="IC9" s="180"/>
      <c r="ID9" s="180"/>
      <c r="IE9" s="180"/>
      <c r="IF9" s="180"/>
      <c r="IG9" s="180"/>
      <c r="IH9" s="180"/>
      <c r="II9" s="180"/>
      <c r="IJ9" s="180"/>
      <c r="IK9" s="180"/>
      <c r="IL9" s="180"/>
      <c r="IM9" s="180"/>
      <c r="IN9" s="180"/>
      <c r="IO9" s="180"/>
      <c r="IP9" s="180"/>
      <c r="IQ9" s="180"/>
      <c r="IR9" s="180"/>
      <c r="IS9" s="180"/>
      <c r="IT9" s="180"/>
      <c r="IU9" s="180"/>
      <c r="IV9" s="180"/>
      <c r="IW9" s="180"/>
      <c r="IX9" s="180"/>
      <c r="IY9" s="180"/>
      <c r="IZ9" s="180"/>
      <c r="JA9" s="180"/>
      <c r="JB9" s="180"/>
      <c r="JC9" s="180"/>
      <c r="JD9" s="180"/>
      <c r="JE9" s="180"/>
      <c r="JF9" s="180"/>
      <c r="JG9" s="180"/>
      <c r="JH9" s="180"/>
      <c r="JI9" s="180"/>
      <c r="JJ9" s="180"/>
      <c r="JK9" s="180"/>
      <c r="JL9" s="180"/>
      <c r="JM9" s="180"/>
      <c r="JN9" s="180"/>
      <c r="JO9" s="180"/>
      <c r="JP9" s="180"/>
      <c r="JQ9" s="180"/>
      <c r="JR9" s="180"/>
      <c r="JS9" s="180"/>
      <c r="JT9" s="180"/>
      <c r="JU9" s="180"/>
      <c r="JV9" s="180"/>
      <c r="JW9" s="180"/>
      <c r="JX9" s="180"/>
      <c r="JY9" s="180"/>
      <c r="JZ9" s="180"/>
      <c r="KA9" s="180"/>
      <c r="KB9" s="180"/>
      <c r="KC9" s="180"/>
      <c r="KD9" s="180"/>
      <c r="KE9" s="180"/>
      <c r="KF9" s="180"/>
      <c r="KG9" s="180"/>
      <c r="KH9" s="180"/>
      <c r="KI9" s="180"/>
      <c r="KJ9" s="180"/>
      <c r="KK9" s="180"/>
      <c r="KL9" s="180"/>
    </row>
    <row r="10" spans="1:298" ht="117.75" customHeight="1" x14ac:dyDescent="0.45">
      <c r="A10" s="326">
        <v>1</v>
      </c>
      <c r="B10" s="323" t="s">
        <v>481</v>
      </c>
      <c r="C10" s="326" t="s">
        <v>308</v>
      </c>
      <c r="D10" s="338" t="s">
        <v>501</v>
      </c>
      <c r="E10" s="326" t="s">
        <v>309</v>
      </c>
      <c r="F10" s="331" t="s">
        <v>310</v>
      </c>
      <c r="G10" s="326" t="s">
        <v>339</v>
      </c>
      <c r="H10" s="326">
        <v>26926</v>
      </c>
      <c r="I10" s="332" t="str">
        <f>IF(H10&lt;=2,'Tabla probabilidad'!$B$5,IF(H10&lt;=24,'Tabla probabilidad'!$B$6,IF(H10&lt;=500,'Tabla probabilidad'!$B$7,IF(H10&lt;=5000,'Tabla probabilidad'!$B$8,IF(H10&gt;5000,'Tabla probabilidad'!$B$9)))))</f>
        <v>Muy Alta</v>
      </c>
      <c r="J10" s="333">
        <f>IF(H10&lt;=2,'Tabla probabilidad'!$D$5,IF(H10&lt;=24,'Tabla probabilidad'!$D$6,IF(H10&lt;=500,'Tabla probabilidad'!$D$7,IF(H10&lt;=5000,'Tabla probabilidad'!$D$8,IF(H10&gt;5000,'Tabla probabilidad'!$D$9)))))</f>
        <v>1</v>
      </c>
      <c r="K10" s="326" t="s">
        <v>479</v>
      </c>
      <c r="L10" s="326" t="str">
        <f>IF(K10="El riesgo afecta la imagen de alguna área de la organización","Leve",IF(K10="El riesgo afecta la imagen de la entidad internamente, de conocimiento general, nivel interno, alta dirección, contratista y/o de provedores","Menor",IF(K10="El riesgo afecta la imagen de la entidad con algunos usuarios de relevancia frente al logro de los objetivos","Moderado",IF(K10="El riesgo afecta la imagen de de la entidad con efecto publicitario sostenido a nivel del sector justicia","Mayor",IF(K10="El riesgo afecta la imagen de la entidad a nivel nacional, con efecto publicitarios sostenible a nivel país","Catastrófico",IF(K10="Impacto que afecte la ejecución presupuestal en un valor ≥0,5%.","Leve",IF(K10="Impacto que afecte la ejecución presupuestal en un valor ≥1%.","Menor",IF(K10="Impacto que afecte la ejecución presupuestal en un valor ≥5%.","Moderado",IF(K10="Impacto que afecte la ejecución presupuestal en un valor ≥20%.","Mayor",IF(K10="Impacto que afecte la ejecución presupuestal en un valor ≥50%.","Catastrófico",IF(K10="Incumplimiento máximo del 5% de la meta planeada","Leve",IF(K10="Incumplimiento máximo del 15% de la meta planeada","Menor",IF(K10="Incumplimiento máximo del 20% de la meta planeada","Moderado",IF(K10="Incumplimiento máximo del 50% de la meta planeada","Mayor",IF(K10="Incumplimiento máximo del 80% de la meta planeada","Catastrófico",IF(K10="Cualquier afectación a la violacion de los derechos de los ciudadanos se considera con consecuencias altas","Mayor",IF(K10="Cualquier afectación a la violacion de los derechos de los ciudadanos se considera con consecuencias desastrosas","Catastrófico",IF(K10="Afecta la Prestación del Servicio de Administración de Justicia en 5%","Leve",IF(K10="Afecta la Prestación del Servicio de Administración de Justicia en 10%","Menor",IF(K10="Afecta la Prestación del Servicio de Administración de Justicia en 15%","Moderado",IF(K10="Afecta la Prestación del Servicio de Administración de Justicia en 20%","Mayor",IF(K10="Afecta la Prestación del Servicio de Administración de Justicia en más del 50%","Catastrófico",IF(K10="Cualquier acto indebido de los servidores judiciales genera altas consecuencias para la entidad","Mayor",IF(K10="Cualquier acto indebido de los servidores judiciales genera consecuencias desastrosas para la entidad","Catastrófico",IF(K10="Si el hecho llegara a presentarse, tendría consecuencias o efectos mínimos sobre la entidad","Leve",IF(K10="Si el hecho llegara a presentarse, tendría bajo impacto o efecto sobre la entidad","Menor",IF(K10="Si el hecho llegara a presentarse, tendría medianas consecuencias o efectos sobre la entidad","Moderado",IF(K10="Si el hecho llegara a presentarse, tendría altas consecuencias o efectos sobre la entidad","Mayor",IF(K10="Si el hecho llegara a presentarse, tendría desastrosas consecuencias o efectos sobre la entidad","Catastrófico")))))))))))))))))))))))))))))</f>
        <v>Mayor</v>
      </c>
      <c r="M10" s="326" t="str">
        <f>IF(K10="El riesgo afecta la imagen de alguna área de la organización","20%",IF(K10="El riesgo afecta la imagen de la entidad internamente, de conocimiento general, nivel interno, alta dirección, contratista y/o de provedores","40%",IF(K10="El riesgo afecta la imagen de la entidad con algunos usuarios de relevancia frente al logro de los objetivos","60%",IF(K10="El riesgo afecta la imagen de de la entidad con efecto publicitario sostenido a nivel del sector justicia","80%",IF(K10="El riesgo afecta la imagen de la entidad a nivel nacional, con efecto publicitarios sostenible a nivel país","100%",IF(K10="Impacto que afecte la ejecución presupuestal en un valor ≥0,5%.","20%",IF(K10="Impacto que afecte la ejecución presupuestal en un valor ≥1%.","40%",IF(K10="Impacto que afecte la ejecución presupuestal en un valor ≥5%.","60%",IF(K10="Impacto que afecte la ejecución presupuestal en un valor ≥20%.","80%",IF(K10="Impacto que afecte la ejecución presupuestal en un valor ≥50%.","100%",IF(K10="Incumplimiento máximo del 5% de la meta planeada","20%",IF(K10="Incumplimiento máximo del 15% de la meta planeada","40%",IF(K10="Incumplimiento máximo del 20% de la meta planeada","60%",IF(K10="Incumplimiento máximo del 50% de la meta planeada","80%",IF(K10="Incumplimiento máximo del 80% de la meta planeada","100%",IF(K10="Cualquier afectación a la violacion de los derechos de los ciudadanos se considera con consecuencias altas","80%",IF(K10="Cualquier afectación a la violacion de los derechos de los ciudadanos se considera con consecuencias desastrosas","100%",IF(K10="Afecta la Prestación del Servicio de Administración de Justicia en 5%","20%",IF(K10="Afecta la Prestación del Servicio de Administración de Justicia en 10%","40%",IF(K10="Afecta la Prestación del Servicio de Administración de Justicia en 15%","60%",IF(K10="Afecta la Prestación del Servicio de Administración de Justicia en 20%","80%",IF(K10="Afecta la Prestación del Servicio de Administración de Justicia en más del 50%","100%",IF(K10="Cualquier acto indebido de los servidores judiciales genera altas consecuencias para la entidad","80%",IF(K10="Cualquier acto indebido de los servidores judiciales genera consecuencias desastrosas para la entidad","100%",IF(K10="Si el hecho llegara a presentarse, tendría consecuencias o efectos mínimos sobre la entidad","20%",IF(K10="Si el hecho llegara a presentarse, tendría bajo impacto o efecto sobre la entidad","40%",IF(K10="Si el hecho llegara a presentarse, tendría medianas consecuencias o efectos sobre la entidad","60%",IF(K10="Si el hecho llegara a presentarse, tendría altas consecuencias o efectos sobre la entidad","80%",IF(K10="Si el hecho llegara a presentarse, tendría desastrosas consecuencias o efectos sobre la entidad","100%")))))))))))))))))))))))))))))</f>
        <v>80%</v>
      </c>
      <c r="N10" s="326" t="str">
        <f>VLOOKUP((I10&amp;L10),Hoja1!$B$4:$C$28,2,0)</f>
        <v xml:space="preserve">Alto </v>
      </c>
      <c r="O10" s="155">
        <v>1</v>
      </c>
      <c r="P10" s="167" t="s">
        <v>498</v>
      </c>
      <c r="Q10" s="155" t="str">
        <f t="shared" ref="Q10:Q54" si="0">IF(R10="Preventivo","Probabilidad",IF(R10="Detectivo","Probabilidad", IF(R10="Correctivo","Impacto")))</f>
        <v>Probabilidad</v>
      </c>
      <c r="R10" s="155" t="s">
        <v>52</v>
      </c>
      <c r="S10" s="155" t="s">
        <v>57</v>
      </c>
      <c r="T10" s="156">
        <f>VLOOKUP(R10&amp;S10,Hoja1!$Q$4:$R$9,2,0)</f>
        <v>0.45</v>
      </c>
      <c r="U10" s="157" t="s">
        <v>59</v>
      </c>
      <c r="V10" s="157" t="s">
        <v>62</v>
      </c>
      <c r="W10" s="157" t="s">
        <v>65</v>
      </c>
      <c r="X10" s="168">
        <f>IF(Q10="Probabilidad",($J$10*T10),IF(Q10="Impacto"," "))</f>
        <v>0.45</v>
      </c>
      <c r="Y10" s="168" t="str">
        <f>IF(Z10&lt;=20%,'Tabla probabilidad'!$B$5,IF(Z10&lt;=40%,'Tabla probabilidad'!$B$6,IF(Z10&lt;=60%,'Tabla probabilidad'!$B$7,IF(Z10&lt;=80%,'Tabla probabilidad'!$B$8,IF(Z10&lt;=100%,'Tabla probabilidad'!$B$9)))))</f>
        <v>Media</v>
      </c>
      <c r="Z10" s="168">
        <f>IF(R10="Preventivo",($J$10-($J$10*T10)),IF(R10="Detectivo",($J$10-($J$10*T10)),IF(R10="Correctivo",($J$10))))</f>
        <v>0.55000000000000004</v>
      </c>
      <c r="AA10" s="328" t="str">
        <f>IF(AB10&lt;=20%,'Tabla probabilidad'!$B$5,IF(AB10&lt;=40%,'Tabla probabilidad'!$B$6,IF(AB10&lt;=60%,'Tabla probabilidad'!$B$7,IF(AB10&lt;=80%,'Tabla probabilidad'!$B$8,IF(AB10&lt;=100%,'Tabla probabilidad'!$B$9)))))</f>
        <v>Media</v>
      </c>
      <c r="AB10" s="328">
        <f>AVERAGE(Z10:Z14)</f>
        <v>0.55000000000000004</v>
      </c>
      <c r="AC10" s="168" t="str">
        <f t="shared" ref="AC10:AC54" si="1">IF(AD10&lt;=20%,"Leve",IF(AD10&lt;=40%,"Menor",IF(AD10&lt;=60%,"Moderado",IF(AD10&lt;=80%,"Mayor",IF(AD10&lt;=100%,"Catastrófico")))))</f>
        <v>Mayor</v>
      </c>
      <c r="AD10" s="168">
        <f>IF(Q10="Probabilidad",(($M$10-0)),IF(Q10="Impacto",($M$10-($M$10*T10))))</f>
        <v>0.8</v>
      </c>
      <c r="AE10" s="328" t="str">
        <f>IF(AF10&lt;=20%,"Leve",IF(AF10&lt;=40%,"Menor",IF(AF10&lt;=60%,"Moderado",IF(AF10&lt;=80%,"Mayor",IF(AF10&lt;=100%,"Catastrófico")))))</f>
        <v>Mayor</v>
      </c>
      <c r="AF10" s="328">
        <f>AVERAGE(AD10:AD14)</f>
        <v>0.8</v>
      </c>
      <c r="AG10" s="323" t="str">
        <f>VLOOKUP(AA10&amp;AE10,Hoja1!$B$4:$C$28,2,0)</f>
        <v xml:space="preserve">Alto </v>
      </c>
      <c r="AH10" s="326" t="s">
        <v>305</v>
      </c>
      <c r="AI10" s="326" t="s">
        <v>502</v>
      </c>
      <c r="AJ10" s="326" t="s">
        <v>503</v>
      </c>
      <c r="AK10" s="326"/>
      <c r="AL10" s="326"/>
      <c r="AM10" s="326"/>
      <c r="AN10" s="326"/>
    </row>
    <row r="11" spans="1:298" ht="92.25" customHeight="1" x14ac:dyDescent="0.45">
      <c r="A11" s="326"/>
      <c r="B11" s="324"/>
      <c r="C11" s="326"/>
      <c r="D11" s="331"/>
      <c r="E11" s="326"/>
      <c r="F11" s="331"/>
      <c r="G11" s="326"/>
      <c r="H11" s="326"/>
      <c r="I11" s="332"/>
      <c r="J11" s="333"/>
      <c r="K11" s="326"/>
      <c r="L11" s="327"/>
      <c r="M11" s="327"/>
      <c r="N11" s="326"/>
      <c r="O11" s="155">
        <v>2</v>
      </c>
      <c r="P11" s="167" t="s">
        <v>324</v>
      </c>
      <c r="Q11" s="155" t="str">
        <f t="shared" si="0"/>
        <v>Probabilidad</v>
      </c>
      <c r="R11" s="155" t="s">
        <v>52</v>
      </c>
      <c r="S11" s="155" t="s">
        <v>57</v>
      </c>
      <c r="T11" s="156">
        <f>VLOOKUP(R11&amp;S11,Hoja1!$Q$4:$R$9,2,0)</f>
        <v>0.45</v>
      </c>
      <c r="U11" s="157" t="s">
        <v>59</v>
      </c>
      <c r="V11" s="157" t="s">
        <v>62</v>
      </c>
      <c r="W11" s="157" t="s">
        <v>65</v>
      </c>
      <c r="X11" s="168">
        <f>IF(Q11="Probabilidad",($J$10*T11),IF(Q11="Impacto"," "))</f>
        <v>0.45</v>
      </c>
      <c r="Y11" s="168" t="str">
        <f>IF(Z11&lt;=20%,'Tabla probabilidad'!$B$5,IF(Z11&lt;=40%,'Tabla probabilidad'!$B$6,IF(Z11&lt;=60%,'Tabla probabilidad'!$B$7,IF(Z11&lt;=80%,'Tabla probabilidad'!$B$8,IF(Z11&lt;=100%,'Tabla probabilidad'!$B$9)))))</f>
        <v>Media</v>
      </c>
      <c r="Z11" s="208">
        <f t="shared" ref="Z11:Z14" si="2">IF(R11="Preventivo",($J$10-($J$10*T11)),IF(R11="Detectivo",($J$10-($J$10*T11)),IF(R11="Correctivo",($J$10))))</f>
        <v>0.55000000000000004</v>
      </c>
      <c r="AA11" s="329"/>
      <c r="AB11" s="329"/>
      <c r="AC11" s="168" t="str">
        <f t="shared" si="1"/>
        <v>Mayor</v>
      </c>
      <c r="AD11" s="168">
        <f>IF(Q11="Probabilidad",(($M$10-0)),IF(Q11="Impacto",($M$10-($M$10*T11))))</f>
        <v>0.8</v>
      </c>
      <c r="AE11" s="329"/>
      <c r="AF11" s="329"/>
      <c r="AG11" s="324"/>
      <c r="AH11" s="326"/>
      <c r="AI11" s="326"/>
      <c r="AJ11" s="326"/>
      <c r="AK11" s="326"/>
      <c r="AL11" s="326"/>
      <c r="AM11" s="326"/>
      <c r="AN11" s="326"/>
    </row>
    <row r="12" spans="1:298" ht="86.25" customHeight="1" x14ac:dyDescent="0.45">
      <c r="A12" s="326"/>
      <c r="B12" s="324"/>
      <c r="C12" s="326"/>
      <c r="D12" s="331"/>
      <c r="E12" s="326"/>
      <c r="F12" s="331"/>
      <c r="G12" s="326"/>
      <c r="H12" s="326"/>
      <c r="I12" s="332"/>
      <c r="J12" s="333"/>
      <c r="K12" s="326"/>
      <c r="L12" s="327"/>
      <c r="M12" s="327"/>
      <c r="N12" s="326"/>
      <c r="O12" s="155">
        <v>3</v>
      </c>
      <c r="P12" s="167" t="s">
        <v>327</v>
      </c>
      <c r="Q12" s="160" t="str">
        <f t="shared" si="0"/>
        <v>Probabilidad</v>
      </c>
      <c r="R12" s="160" t="s">
        <v>52</v>
      </c>
      <c r="S12" s="160" t="s">
        <v>57</v>
      </c>
      <c r="T12" s="162">
        <f>VLOOKUP(R12&amp;S12,Hoja1!$Q$4:$R$9,2,0)</f>
        <v>0.45</v>
      </c>
      <c r="U12" s="160" t="s">
        <v>59</v>
      </c>
      <c r="V12" s="160" t="s">
        <v>62</v>
      </c>
      <c r="W12" s="160" t="s">
        <v>65</v>
      </c>
      <c r="X12" s="168">
        <f t="shared" ref="X12:X14" si="3">IF(Q12="Probabilidad",($J$10*T12),IF(Q12="Impacto"," "))</f>
        <v>0.45</v>
      </c>
      <c r="Y12" s="168" t="str">
        <f>IF(Z12&lt;=20%,'Tabla probabilidad'!$B$5,IF(Z12&lt;=40%,'Tabla probabilidad'!$B$6,IF(Z12&lt;=60%,'Tabla probabilidad'!$B$7,IF(Z12&lt;=80%,'Tabla probabilidad'!$B$8,IF(Z12&lt;=100%,'Tabla probabilidad'!$B$9)))))</f>
        <v>Media</v>
      </c>
      <c r="Z12" s="208">
        <f t="shared" si="2"/>
        <v>0.55000000000000004</v>
      </c>
      <c r="AA12" s="329"/>
      <c r="AB12" s="329"/>
      <c r="AC12" s="168" t="str">
        <f t="shared" si="1"/>
        <v>Mayor</v>
      </c>
      <c r="AD12" s="168">
        <f>IF(Q12="Probabilidad",(($M$10-0)),IF(Q12="Impacto",($M$10-($M$10*T12))))</f>
        <v>0.8</v>
      </c>
      <c r="AE12" s="329"/>
      <c r="AF12" s="329"/>
      <c r="AG12" s="324"/>
      <c r="AH12" s="326"/>
      <c r="AI12" s="326"/>
      <c r="AJ12" s="326"/>
      <c r="AK12" s="326"/>
      <c r="AL12" s="326"/>
      <c r="AM12" s="326"/>
      <c r="AN12" s="326"/>
    </row>
    <row r="13" spans="1:298" ht="112.5" customHeight="1" x14ac:dyDescent="0.45">
      <c r="A13" s="326"/>
      <c r="B13" s="324"/>
      <c r="C13" s="326"/>
      <c r="D13" s="331"/>
      <c r="E13" s="326"/>
      <c r="F13" s="331"/>
      <c r="G13" s="326"/>
      <c r="H13" s="326"/>
      <c r="I13" s="332"/>
      <c r="J13" s="333"/>
      <c r="K13" s="326"/>
      <c r="L13" s="327"/>
      <c r="M13" s="327"/>
      <c r="N13" s="326"/>
      <c r="O13" s="155">
        <v>4</v>
      </c>
      <c r="P13" s="99" t="s">
        <v>325</v>
      </c>
      <c r="Q13" s="160" t="str">
        <f t="shared" si="0"/>
        <v>Probabilidad</v>
      </c>
      <c r="R13" s="160" t="s">
        <v>52</v>
      </c>
      <c r="S13" s="160" t="s">
        <v>57</v>
      </c>
      <c r="T13" s="162">
        <f>VLOOKUP(R13&amp;S13,Hoja1!$Q$4:$R$9,2,0)</f>
        <v>0.45</v>
      </c>
      <c r="U13" s="160" t="s">
        <v>59</v>
      </c>
      <c r="V13" s="160" t="s">
        <v>62</v>
      </c>
      <c r="W13" s="160" t="s">
        <v>65</v>
      </c>
      <c r="X13" s="168">
        <f t="shared" si="3"/>
        <v>0.45</v>
      </c>
      <c r="Y13" s="168" t="str">
        <f>IF(Z13&lt;=20%,'Tabla probabilidad'!$B$5,IF(Z13&lt;=40%,'Tabla probabilidad'!$B$6,IF(Z13&lt;=60%,'Tabla probabilidad'!$B$7,IF(Z13&lt;=80%,'Tabla probabilidad'!$B$8,IF(Z13&lt;=100%,'Tabla probabilidad'!$B$9)))))</f>
        <v>Media</v>
      </c>
      <c r="Z13" s="208">
        <f t="shared" si="2"/>
        <v>0.55000000000000004</v>
      </c>
      <c r="AA13" s="329"/>
      <c r="AB13" s="329"/>
      <c r="AC13" s="168" t="str">
        <f t="shared" si="1"/>
        <v>Mayor</v>
      </c>
      <c r="AD13" s="168">
        <f>IF(Q13="Probabilidad",(($M$10-0)),IF(Q13="Impacto",($M$10-($M$10*T13))))</f>
        <v>0.8</v>
      </c>
      <c r="AE13" s="329"/>
      <c r="AF13" s="329"/>
      <c r="AG13" s="324"/>
      <c r="AH13" s="326"/>
      <c r="AI13" s="326"/>
      <c r="AJ13" s="326"/>
      <c r="AK13" s="326"/>
      <c r="AL13" s="326"/>
      <c r="AM13" s="326"/>
      <c r="AN13" s="326"/>
    </row>
    <row r="14" spans="1:298" ht="57" x14ac:dyDescent="0.45">
      <c r="A14" s="326"/>
      <c r="B14" s="325"/>
      <c r="C14" s="326"/>
      <c r="D14" s="331"/>
      <c r="E14" s="326"/>
      <c r="F14" s="331"/>
      <c r="G14" s="326"/>
      <c r="H14" s="326"/>
      <c r="I14" s="332"/>
      <c r="J14" s="333"/>
      <c r="K14" s="326"/>
      <c r="L14" s="327"/>
      <c r="M14" s="327"/>
      <c r="N14" s="326"/>
      <c r="O14" s="155">
        <v>5</v>
      </c>
      <c r="P14" s="183" t="s">
        <v>326</v>
      </c>
      <c r="Q14" s="160" t="str">
        <f t="shared" si="0"/>
        <v>Probabilidad</v>
      </c>
      <c r="R14" s="160" t="s">
        <v>52</v>
      </c>
      <c r="S14" s="160" t="s">
        <v>57</v>
      </c>
      <c r="T14" s="162">
        <f>VLOOKUP(R14&amp;S14,Hoja1!$Q$4:$R$9,2,0)</f>
        <v>0.45</v>
      </c>
      <c r="U14" s="160" t="s">
        <v>59</v>
      </c>
      <c r="V14" s="160" t="s">
        <v>62</v>
      </c>
      <c r="W14" s="160" t="s">
        <v>65</v>
      </c>
      <c r="X14" s="168">
        <f t="shared" si="3"/>
        <v>0.45</v>
      </c>
      <c r="Y14" s="168" t="str">
        <f>IF(Z14&lt;=20%,'Tabla probabilidad'!$B$5,IF(Z14&lt;=40%,'Tabla probabilidad'!$B$6,IF(Z14&lt;=60%,'Tabla probabilidad'!$B$7,IF(Z14&lt;=80%,'Tabla probabilidad'!$B$8,IF(Z14&lt;=100%,'Tabla probabilidad'!$B$9)))))</f>
        <v>Media</v>
      </c>
      <c r="Z14" s="208">
        <f t="shared" si="2"/>
        <v>0.55000000000000004</v>
      </c>
      <c r="AA14" s="330"/>
      <c r="AB14" s="330"/>
      <c r="AC14" s="168" t="str">
        <f t="shared" si="1"/>
        <v>Mayor</v>
      </c>
      <c r="AD14" s="168">
        <f>IF(Q14="Probabilidad",(($M$10-0)),IF(Q14="Impacto",($M$10-($M$10*T14))))</f>
        <v>0.8</v>
      </c>
      <c r="AE14" s="330"/>
      <c r="AF14" s="330"/>
      <c r="AG14" s="325"/>
      <c r="AH14" s="326"/>
      <c r="AI14" s="326"/>
      <c r="AJ14" s="326"/>
      <c r="AK14" s="326"/>
      <c r="AL14" s="326"/>
      <c r="AM14" s="326"/>
      <c r="AN14" s="326"/>
    </row>
    <row r="15" spans="1:298" ht="75.75" customHeight="1" x14ac:dyDescent="0.45">
      <c r="A15" s="326">
        <v>2</v>
      </c>
      <c r="B15" s="323" t="s">
        <v>482</v>
      </c>
      <c r="C15" s="326" t="s">
        <v>308</v>
      </c>
      <c r="D15" s="334" t="s">
        <v>343</v>
      </c>
      <c r="E15" s="323" t="s">
        <v>328</v>
      </c>
      <c r="F15" s="323" t="s">
        <v>329</v>
      </c>
      <c r="G15" s="326" t="s">
        <v>339</v>
      </c>
      <c r="H15" s="323">
        <v>263</v>
      </c>
      <c r="I15" s="332" t="str">
        <f>IF(H15&lt;=2,'Tabla probabilidad'!$B$5,IF(H15&lt;=24,'Tabla probabilidad'!$B$6,IF(H15&lt;=500,'Tabla probabilidad'!$B$7,IF(H15&lt;=5000,'Tabla probabilidad'!$B$8,IF(H15&gt;5000,'Tabla probabilidad'!$B$9)))))</f>
        <v>Media</v>
      </c>
      <c r="J15" s="333">
        <f>IF(H15&lt;=2,'Tabla probabilidad'!$D$5,IF(H15&lt;=24,'Tabla probabilidad'!$D$6,IF(H15&lt;=500,'Tabla probabilidad'!$D$7,IF(H15&lt;=5000,'Tabla probabilidad'!$D$8,IF(H15&gt;5000,'Tabla probabilidad'!$D$9)))))</f>
        <v>0.6</v>
      </c>
      <c r="K15" s="326" t="s">
        <v>479</v>
      </c>
      <c r="L15" s="326" t="str">
        <f>IF(K15="El riesgo afecta la imagen de alguna área de la organización","Leve",IF(K15="El riesgo afecta la imagen de la entidad internamente, de conocimiento general, nivel interno, alta dirección, contratista y/o de provedores","Menor",IF(K15="El riesgo afecta la imagen de la entidad con algunos usuarios de relevancia frente al logro de los objetivos","Moderado",IF(K15="El riesgo afecta la imagen de de la entidad con efecto publicitario sostenido a nivel del sector justicia","Mayor",IF(K15="El riesgo afecta la imagen de la entidad a nivel nacional, con efecto publicitarios sostenible a nivel país","Catastrófico",IF(K15="Impacto que afecte la ejecución presupuestal en un valor ≥0,5%.","Leve",IF(K15="Impacto que afecte la ejecución presupuestal en un valor ≥1%.","Menor",IF(K15="Impacto que afecte la ejecución presupuestal en un valor ≥5%.","Moderado",IF(K15="Impacto que afecte la ejecución presupuestal en un valor ≥20%.","Mayor",IF(K15="Impacto que afecte la ejecución presupuestal en un valor ≥50%.","Catastrófico",IF(K15="Incumplimiento máximo del 5% de la meta planeada","Leve",IF(K15="Incumplimiento máximo del 15% de la meta planeada","Menor",IF(K15="Incumplimiento máximo del 20% de la meta planeada","Moderado",IF(K15="Incumplimiento máximo del 50% de la meta planeada","Mayor",IF(K15="Incumplimiento máximo del 80% de la meta planeada","Catastrófico",IF(K15="Cualquier afectación a la violacion de los derechos de los ciudadanos se considera con consecuencias altas","Mayor",IF(K15="Cualquier afectación a la violacion de los derechos de los ciudadanos se considera con consecuencias desastrosas","Catastrófico",IF(K15="Afecta la Prestación del Servicio de Administración de Justicia en 5%","Leve",IF(K15="Afecta la Prestación del Servicio de Administración de Justicia en 10%","Menor",IF(K15="Afecta la Prestación del Servicio de Administración de Justicia en 15%","Moderado",IF(K15="Afecta la Prestación del Servicio de Administración de Justicia en 20%","Mayor",IF(K15="Afecta la Prestación del Servicio de Administración de Justicia en más del 50%","Catastrófico",IF(K15="Cualquier acto indebido de los servidores judiciales genera altas consecuencias para la entidad","Mayor",IF(K15="Cualquier acto indebido de los servidores judiciales genera consecuencias desastrosas para la entidad","Catastrófico",IF(K15="Si el hecho llegara a presentarse, tendría consecuencias o efectos mínimos sobre la entidad","Leve",IF(K15="Si el hecho llegara a presentarse, tendría bajo impacto o efecto sobre la entidad","Menor",IF(K15="Si el hecho llegara a presentarse, tendría medianas consecuencias o efectos sobre la entidad","Moderado",IF(K15="Si el hecho llegara a presentarse, tendría altas consecuencias o efectos sobre la entidad","Mayor",IF(K15="Si el hecho llegara a presentarse, tendría desastrosas consecuencias o efectos sobre la entidad","Catastrófico")))))))))))))))))))))))))))))</f>
        <v>Mayor</v>
      </c>
      <c r="M15" s="326" t="str">
        <f>IF(K15="El riesgo afecta la imagen de alguna área de la organización","20%",IF(K15="El riesgo afecta la imagen de la entidad internamente, de conocimiento general, nivel interno, alta dirección, contratista y/o de provedores","40%",IF(K15="El riesgo afecta la imagen de la entidad con algunos usuarios de relevancia frente al logro de los objetivos","60%",IF(K15="El riesgo afecta la imagen de de la entidad con efecto publicitario sostenido a nivel del sector justicia","80%",IF(K15="El riesgo afecta la imagen de la entidad a nivel nacional, con efecto publicitarios sostenible a nivel país","100%",IF(K15="Impacto que afecte la ejecución presupuestal en un valor ≥0,5%.","20%",IF(K15="Impacto que afecte la ejecución presupuestal en un valor ≥1%.","40%",IF(K15="Impacto que afecte la ejecución presupuestal en un valor ≥5%.","60%",IF(K15="Impacto que afecte la ejecución presupuestal en un valor ≥20%.","80%",IF(K15="Impacto que afecte la ejecución presupuestal en un valor ≥50%.","100%",IF(K15="Incumplimiento máximo del 5% de la meta planeada","20%",IF(K15="Incumplimiento máximo del 15% de la meta planeada","40%",IF(K15="Incumplimiento máximo del 20% de la meta planeada","60%",IF(K15="Incumplimiento máximo del 50% de la meta planeada","80%",IF(K15="Incumplimiento máximo del 80% de la meta planeada","100%",IF(K15="Cualquier afectación a la violacion de los derechos de los ciudadanos se considera con consecuencias altas","80%",IF(K15="Cualquier afectación a la violacion de los derechos de los ciudadanos se considera con consecuencias desastrosas","100%",IF(K15="Afecta la Prestación del Servicio de Administración de Justicia en 5%","20%",IF(K15="Afecta la Prestación del Servicio de Administración de Justicia en 10%","40%",IF(K15="Afecta la Prestación del Servicio de Administración de Justicia en 15%","60%",IF(K15="Afecta la Prestación del Servicio de Administración de Justicia en 20%","80%",IF(K15="Afecta la Prestación del Servicio de Administración de Justicia en más del 50%","100%",IF(K15="Cualquier acto indebido de los servidores judiciales genera altas consecuencias para la entidad","80%",IF(K15="Cualquier acto indebido de los servidores judiciales genera consecuencias desastrosas para la entidad","100%",IF(K15="Si el hecho llegara a presentarse, tendría consecuencias o efectos mínimos sobre la entidad","20%",IF(K15="Si el hecho llegara a presentarse, tendría bajo impacto o efecto sobre la entidad","40%",IF(K15="Si el hecho llegara a presentarse, tendría medianas consecuencias o efectos sobre la entidad","60%",IF(K15="Si el hecho llegara a presentarse, tendría altas consecuencias o efectos sobre la entidad","80%",IF(K15="Si el hecho llegara a presentarse, tendría desastrosas consecuencias o efectos sobre la entidad","100%")))))))))))))))))))))))))))))</f>
        <v>80%</v>
      </c>
      <c r="N15" s="326" t="str">
        <f>VLOOKUP((I15&amp;L15),Hoja1!$B$4:$C$28,2,0)</f>
        <v xml:space="preserve">Alto </v>
      </c>
      <c r="O15" s="170">
        <v>1</v>
      </c>
      <c r="P15" s="171" t="s">
        <v>330</v>
      </c>
      <c r="Q15" s="170" t="str">
        <f t="shared" si="0"/>
        <v>Probabilidad</v>
      </c>
      <c r="R15" s="170" t="s">
        <v>52</v>
      </c>
      <c r="S15" s="170" t="s">
        <v>57</v>
      </c>
      <c r="T15" s="172">
        <f>VLOOKUP(R15&amp;S15,Hoja1!$Q$4:$R$9,2,0)</f>
        <v>0.45</v>
      </c>
      <c r="U15" s="170" t="s">
        <v>59</v>
      </c>
      <c r="V15" s="170" t="s">
        <v>62</v>
      </c>
      <c r="W15" s="170" t="s">
        <v>65</v>
      </c>
      <c r="X15" s="172">
        <f>IF(Q15="Probabilidad",($J$15*T15),IF(Q15="Impacto"," "))</f>
        <v>0.27</v>
      </c>
      <c r="Y15" s="172" t="str">
        <f>IF(Z15&lt;=20%,'Tabla probabilidad'!$B$5,IF(Z15&lt;=40%,'Tabla probabilidad'!$B$6,IF(Z15&lt;=60%,'Tabla probabilidad'!$B$7,IF(Z15&lt;=80%,'Tabla probabilidad'!$B$8,IF(Z15&lt;=100%,'Tabla probabilidad'!$B$9)))))</f>
        <v>Baja</v>
      </c>
      <c r="Z15" s="172">
        <f>IF(R15="Preventivo",($J$15-($J$15*T15)),IF(R15="Detectivo",($J$15-($J$15*T15)),IF(R15="Correctivo",($J$15))))</f>
        <v>0.32999999999999996</v>
      </c>
      <c r="AA15" s="328" t="str">
        <f>IF(AB15&lt;=20%,'Tabla probabilidad'!$B$5,IF(AB15&lt;=40%,'Tabla probabilidad'!$B$6,IF(AB15&lt;=60%,'Tabla probabilidad'!$B$7,IF(AB15&lt;=80%,'Tabla probabilidad'!$B$8,IF(AB15&lt;=100%,'Tabla probabilidad'!$B$9)))))</f>
        <v>Baja</v>
      </c>
      <c r="AB15" s="328">
        <f>AVERAGE(Z15:Z19)</f>
        <v>0.32999999999999996</v>
      </c>
      <c r="AC15" s="172" t="str">
        <f t="shared" si="1"/>
        <v>Mayor</v>
      </c>
      <c r="AD15" s="172">
        <f>IF(Q15="Probabilidad",(($M$15-0)),IF(Q15="Impacto",($M$15-($M$15*T15))))</f>
        <v>0.8</v>
      </c>
      <c r="AE15" s="328" t="str">
        <f>IF(AF15&lt;=20%,"Leve",IF(AF15&lt;=40%,"Menor",IF(AF15&lt;=60%,"Moderado",IF(AF15&lt;=80%,"Mayor",IF(AF15&lt;=100%,"Catastrófico")))))</f>
        <v>Mayor</v>
      </c>
      <c r="AF15" s="328">
        <f>AVERAGE(AD15:AD19)</f>
        <v>0.8</v>
      </c>
      <c r="AG15" s="323" t="str">
        <f>VLOOKUP(AA15&amp;AE15,Hoja1!$B$4:$C$28,2,0)</f>
        <v xml:space="preserve">Alto </v>
      </c>
      <c r="AH15" s="326" t="s">
        <v>305</v>
      </c>
      <c r="AI15" s="326" t="s">
        <v>504</v>
      </c>
      <c r="AJ15" s="326" t="s">
        <v>503</v>
      </c>
      <c r="AK15" s="326"/>
      <c r="AL15" s="326"/>
      <c r="AM15" s="326"/>
      <c r="AN15" s="326"/>
    </row>
    <row r="16" spans="1:298" ht="47.25" customHeight="1" x14ac:dyDescent="0.45">
      <c r="A16" s="326"/>
      <c r="B16" s="324"/>
      <c r="C16" s="326"/>
      <c r="D16" s="335"/>
      <c r="E16" s="324"/>
      <c r="F16" s="324"/>
      <c r="G16" s="326"/>
      <c r="H16" s="324"/>
      <c r="I16" s="332"/>
      <c r="J16" s="333"/>
      <c r="K16" s="326"/>
      <c r="L16" s="327"/>
      <c r="M16" s="327"/>
      <c r="N16" s="326"/>
      <c r="O16" s="170">
        <v>2</v>
      </c>
      <c r="P16" s="171" t="s">
        <v>331</v>
      </c>
      <c r="Q16" s="170" t="str">
        <f t="shared" si="0"/>
        <v>Probabilidad</v>
      </c>
      <c r="R16" s="170" t="s">
        <v>52</v>
      </c>
      <c r="S16" s="170" t="s">
        <v>57</v>
      </c>
      <c r="T16" s="172">
        <f>VLOOKUP(R16&amp;S16,Hoja1!$Q$4:$R$9,2,0)</f>
        <v>0.45</v>
      </c>
      <c r="U16" s="170" t="s">
        <v>59</v>
      </c>
      <c r="V16" s="170" t="s">
        <v>62</v>
      </c>
      <c r="W16" s="170" t="s">
        <v>65</v>
      </c>
      <c r="X16" s="172">
        <f>IF(Q16="Probabilidad",($J$15*T16),IF(Q16="Impacto"," "))</f>
        <v>0.27</v>
      </c>
      <c r="Y16" s="172" t="str">
        <f>IF(Z16&lt;=20%,'Tabla probabilidad'!$B$5,IF(Z16&lt;=40%,'Tabla probabilidad'!$B$6,IF(Z16&lt;=60%,'Tabla probabilidad'!$B$7,IF(Z16&lt;=80%,'Tabla probabilidad'!$B$8,IF(Z16&lt;=100%,'Tabla probabilidad'!$B$9)))))</f>
        <v>Baja</v>
      </c>
      <c r="Z16" s="208">
        <f t="shared" ref="Z16:Z19" si="4">IF(R16="Preventivo",($J$15-($J$15*T16)),IF(R16="Detectivo",($J$15-($J$15*T16)),IF(R16="Correctivo",($J$15))))</f>
        <v>0.32999999999999996</v>
      </c>
      <c r="AA16" s="329"/>
      <c r="AB16" s="329"/>
      <c r="AC16" s="172" t="str">
        <f t="shared" si="1"/>
        <v>Mayor</v>
      </c>
      <c r="AD16" s="172">
        <f t="shared" ref="AD16:AD19" si="5">IF(Q16="Probabilidad",(($M$15-0)),IF(Q16="Impacto",($M$15-($M$15*T16))))</f>
        <v>0.8</v>
      </c>
      <c r="AE16" s="329"/>
      <c r="AF16" s="329"/>
      <c r="AG16" s="324"/>
      <c r="AH16" s="326"/>
      <c r="AI16" s="326"/>
      <c r="AJ16" s="326"/>
      <c r="AK16" s="326"/>
      <c r="AL16" s="326"/>
      <c r="AM16" s="326"/>
      <c r="AN16" s="326"/>
    </row>
    <row r="17" spans="1:40" ht="62.25" customHeight="1" x14ac:dyDescent="0.45">
      <c r="A17" s="326"/>
      <c r="B17" s="324"/>
      <c r="C17" s="326"/>
      <c r="D17" s="335"/>
      <c r="E17" s="324"/>
      <c r="F17" s="324"/>
      <c r="G17" s="326"/>
      <c r="H17" s="324"/>
      <c r="I17" s="332"/>
      <c r="J17" s="333"/>
      <c r="K17" s="326"/>
      <c r="L17" s="327"/>
      <c r="M17" s="327"/>
      <c r="N17" s="326"/>
      <c r="O17" s="170">
        <v>3</v>
      </c>
      <c r="P17" s="171" t="s">
        <v>332</v>
      </c>
      <c r="Q17" s="170" t="str">
        <f t="shared" si="0"/>
        <v>Probabilidad</v>
      </c>
      <c r="R17" s="170" t="s">
        <v>52</v>
      </c>
      <c r="S17" s="170" t="s">
        <v>57</v>
      </c>
      <c r="T17" s="172">
        <f>VLOOKUP(R17&amp;S17,Hoja1!$Q$4:$R$9,2,0)</f>
        <v>0.45</v>
      </c>
      <c r="U17" s="170" t="s">
        <v>59</v>
      </c>
      <c r="V17" s="170" t="s">
        <v>62</v>
      </c>
      <c r="W17" s="170" t="s">
        <v>65</v>
      </c>
      <c r="X17" s="185">
        <f t="shared" ref="X17:X19" si="6">IF(Q17="Probabilidad",($J$15*T17),IF(Q17="Impacto"," "))</f>
        <v>0.27</v>
      </c>
      <c r="Y17" s="172" t="str">
        <f>IF(Z17&lt;=20%,'Tabla probabilidad'!$B$5,IF(Z17&lt;=40%,'Tabla probabilidad'!$B$6,IF(Z17&lt;=60%,'Tabla probabilidad'!$B$7,IF(Z17&lt;=80%,'Tabla probabilidad'!$B$8,IF(Z17&lt;=100%,'Tabla probabilidad'!$B$9)))))</f>
        <v>Baja</v>
      </c>
      <c r="Z17" s="208">
        <f t="shared" si="4"/>
        <v>0.32999999999999996</v>
      </c>
      <c r="AA17" s="329"/>
      <c r="AB17" s="329"/>
      <c r="AC17" s="172" t="str">
        <f t="shared" si="1"/>
        <v>Mayor</v>
      </c>
      <c r="AD17" s="172">
        <f t="shared" si="5"/>
        <v>0.8</v>
      </c>
      <c r="AE17" s="329"/>
      <c r="AF17" s="329"/>
      <c r="AG17" s="324"/>
      <c r="AH17" s="326"/>
      <c r="AI17" s="326"/>
      <c r="AJ17" s="326"/>
      <c r="AK17" s="326"/>
      <c r="AL17" s="326"/>
      <c r="AM17" s="326"/>
      <c r="AN17" s="326"/>
    </row>
    <row r="18" spans="1:40" ht="51" customHeight="1" x14ac:dyDescent="0.45">
      <c r="A18" s="326"/>
      <c r="B18" s="324"/>
      <c r="C18" s="326"/>
      <c r="D18" s="335"/>
      <c r="E18" s="324"/>
      <c r="F18" s="324"/>
      <c r="G18" s="326"/>
      <c r="H18" s="324"/>
      <c r="I18" s="332"/>
      <c r="J18" s="333"/>
      <c r="K18" s="326"/>
      <c r="L18" s="327"/>
      <c r="M18" s="327"/>
      <c r="N18" s="326"/>
      <c r="O18" s="170">
        <v>4</v>
      </c>
      <c r="P18" s="171" t="s">
        <v>333</v>
      </c>
      <c r="Q18" s="170" t="str">
        <f t="shared" si="0"/>
        <v>Probabilidad</v>
      </c>
      <c r="R18" s="170" t="s">
        <v>52</v>
      </c>
      <c r="S18" s="170" t="s">
        <v>57</v>
      </c>
      <c r="T18" s="172">
        <f>VLOOKUP(R18&amp;S18,Hoja1!$Q$4:$R$9,2,0)</f>
        <v>0.45</v>
      </c>
      <c r="U18" s="170" t="s">
        <v>59</v>
      </c>
      <c r="V18" s="170" t="s">
        <v>62</v>
      </c>
      <c r="W18" s="170" t="s">
        <v>65</v>
      </c>
      <c r="X18" s="185">
        <f t="shared" si="6"/>
        <v>0.27</v>
      </c>
      <c r="Y18" s="172" t="str">
        <f>IF(Z18&lt;=20%,'Tabla probabilidad'!$B$5,IF(Z18&lt;=40%,'Tabla probabilidad'!$B$6,IF(Z18&lt;=60%,'Tabla probabilidad'!$B$7,IF(Z18&lt;=80%,'Tabla probabilidad'!$B$8,IF(Z18&lt;=100%,'Tabla probabilidad'!$B$9)))))</f>
        <v>Baja</v>
      </c>
      <c r="Z18" s="208">
        <f t="shared" si="4"/>
        <v>0.32999999999999996</v>
      </c>
      <c r="AA18" s="329"/>
      <c r="AB18" s="329"/>
      <c r="AC18" s="172" t="str">
        <f t="shared" si="1"/>
        <v>Mayor</v>
      </c>
      <c r="AD18" s="172">
        <f t="shared" si="5"/>
        <v>0.8</v>
      </c>
      <c r="AE18" s="329"/>
      <c r="AF18" s="329"/>
      <c r="AG18" s="324"/>
      <c r="AH18" s="326"/>
      <c r="AI18" s="326"/>
      <c r="AJ18" s="326"/>
      <c r="AK18" s="326"/>
      <c r="AL18" s="326"/>
      <c r="AM18" s="326"/>
      <c r="AN18" s="326"/>
    </row>
    <row r="19" spans="1:40" ht="147" customHeight="1" x14ac:dyDescent="0.45">
      <c r="A19" s="326"/>
      <c r="B19" s="325"/>
      <c r="C19" s="326"/>
      <c r="D19" s="337"/>
      <c r="E19" s="325"/>
      <c r="F19" s="325"/>
      <c r="G19" s="326"/>
      <c r="H19" s="325"/>
      <c r="I19" s="332"/>
      <c r="J19" s="333"/>
      <c r="K19" s="326"/>
      <c r="L19" s="327"/>
      <c r="M19" s="327"/>
      <c r="N19" s="326"/>
      <c r="O19" s="170">
        <v>5</v>
      </c>
      <c r="P19" s="186" t="s">
        <v>497</v>
      </c>
      <c r="Q19" s="170" t="str">
        <f t="shared" si="0"/>
        <v>Probabilidad</v>
      </c>
      <c r="R19" s="170" t="s">
        <v>52</v>
      </c>
      <c r="S19" s="170" t="s">
        <v>57</v>
      </c>
      <c r="T19" s="172">
        <f>VLOOKUP(R19&amp;S19,Hoja1!$Q$4:$R$9,2,0)</f>
        <v>0.45</v>
      </c>
      <c r="U19" s="170" t="s">
        <v>59</v>
      </c>
      <c r="V19" s="170" t="s">
        <v>62</v>
      </c>
      <c r="W19" s="170" t="s">
        <v>65</v>
      </c>
      <c r="X19" s="185">
        <f t="shared" si="6"/>
        <v>0.27</v>
      </c>
      <c r="Y19" s="172" t="str">
        <f>IF(Z19&lt;=20%,'Tabla probabilidad'!$B$5,IF(Z19&lt;=40%,'Tabla probabilidad'!$B$6,IF(Z19&lt;=60%,'Tabla probabilidad'!$B$7,IF(Z19&lt;=80%,'Tabla probabilidad'!$B$8,IF(Z19&lt;=100%,'Tabla probabilidad'!$B$9)))))</f>
        <v>Baja</v>
      </c>
      <c r="Z19" s="208">
        <f t="shared" si="4"/>
        <v>0.32999999999999996</v>
      </c>
      <c r="AA19" s="330"/>
      <c r="AB19" s="330"/>
      <c r="AC19" s="172" t="str">
        <f t="shared" si="1"/>
        <v>Mayor</v>
      </c>
      <c r="AD19" s="172">
        <f t="shared" si="5"/>
        <v>0.8</v>
      </c>
      <c r="AE19" s="330"/>
      <c r="AF19" s="330"/>
      <c r="AG19" s="325"/>
      <c r="AH19" s="326"/>
      <c r="AI19" s="326"/>
      <c r="AJ19" s="326"/>
      <c r="AK19" s="326"/>
      <c r="AL19" s="326"/>
      <c r="AM19" s="326"/>
      <c r="AN19" s="326"/>
    </row>
    <row r="20" spans="1:40" ht="54.75" customHeight="1" x14ac:dyDescent="0.45">
      <c r="A20" s="326">
        <v>3</v>
      </c>
      <c r="B20" s="323" t="s">
        <v>490</v>
      </c>
      <c r="C20" s="326" t="s">
        <v>334</v>
      </c>
      <c r="D20" s="334" t="s">
        <v>344</v>
      </c>
      <c r="E20" s="326" t="s">
        <v>338</v>
      </c>
      <c r="F20" s="326" t="s">
        <v>335</v>
      </c>
      <c r="G20" s="326" t="s">
        <v>339</v>
      </c>
      <c r="H20" s="326">
        <v>5000</v>
      </c>
      <c r="I20" s="332" t="str">
        <f>IF(H20&lt;=2,'Tabla probabilidad'!$B$5,IF(H20&lt;=24,'Tabla probabilidad'!$B$6,IF(H20&lt;=500,'Tabla probabilidad'!$B$7,IF(H20&lt;=5000,'Tabla probabilidad'!$B$8,IF(H20&gt;5000,'Tabla probabilidad'!$B$9)))))</f>
        <v>Alta</v>
      </c>
      <c r="J20" s="333">
        <f>IF(H20&lt;=2,'Tabla probabilidad'!$D$5,IF(H20&lt;=24,'Tabla probabilidad'!$D$6,IF(H20&lt;=500,'Tabla probabilidad'!$D$7,IF(H20&lt;=5000,'Tabla probabilidad'!$D$8,IF(H20&gt;5000,'Tabla probabilidad'!$D$9)))))</f>
        <v>0.8</v>
      </c>
      <c r="K20" s="326" t="s">
        <v>314</v>
      </c>
      <c r="L20" s="326" t="str">
        <f>IF(K20="El riesgo afecta la imagen de alguna área de la organización","Leve",IF(K20="El riesgo afecta la imagen de la entidad internamente, de conocimiento general, nivel interno, alta dirección, contratista y/o de provedores","Menor",IF(K20="El riesgo afecta la imagen de la entidad con algunos usuarios de relevancia frente al logro de los objetivos","Moderado",IF(K20="El riesgo afecta la imagen de de la entidad con efecto publicitario sostenido a nivel del sector justicia","Mayor",IF(K20="El riesgo afecta la imagen de la entidad a nivel nacional, con efecto publicitarios sostenible a nivel país","Catastrófico",IF(K20="Impacto que afecte la ejecución presupuestal en un valor ≥0,5%.","Leve",IF(K20="Impacto que afecte la ejecución presupuestal en un valor ≥1%.","Menor",IF(K20="Impacto que afecte la ejecución presupuestal en un valor ≥5%.","Moderado",IF(K20="Impacto que afecte la ejecución presupuestal en un valor ≥20%.","Mayor",IF(K20="Impacto que afecte la ejecución presupuestal en un valor ≥50%.","Catastrófico",IF(K20="Incumplimiento máximo del 5% de la meta planeada","Leve",IF(K20="Incumplimiento máximo del 15% de la meta planeada","Menor",IF(K20="Incumplimiento máximo del 20% de la meta planeada","Moderado",IF(K20="Incumplimiento máximo del 50% de la meta planeada","Mayor",IF(K20="Incumplimiento máximo del 80% de la meta planeada","Catastrófico",IF(K20="Cualquier afectación a la violacion de los derechos de los ciudadanos se considera con consecuencias altas","Mayor",IF(K20="Cualquier afectación a la violacion de los derechos de los ciudadanos se considera con consecuencias desastrosas","Catastrófico",IF(K20="Afecta la Prestación del Servicio de Administración de Justicia en 5%","Leve",IF(K20="Afecta la Prestación del Servicio de Administración de Justicia en 10%","Menor",IF(K20="Afecta la Prestación del Servicio de Administración de Justicia en 15%","Moderado",IF(K20="Afecta la Prestación del Servicio de Administración de Justicia en 20%","Mayor",IF(K20="Afecta la Prestación del Servicio de Administración de Justicia en más del 50%","Catastrófico",IF(K20="Cualquier acto indebido de los servidores judiciales genera altas consecuencias para la entidad","Mayor",IF(K20="Cualquier acto indebido de los servidores judiciales genera consecuencias desastrosas para la entidad","Catastrófico",IF(K20="Si el hecho llegara a presentarse, tendría consecuencias o efectos mínimos sobre la entidad","Leve",IF(K20="Si el hecho llegara a presentarse, tendría bajo impacto o efecto sobre la entidad","Menor",IF(K20="Si el hecho llegara a presentarse, tendría medianas consecuencias o efectos sobre la entidad","Moderado",IF(K20="Si el hecho llegara a presentarse, tendría altas consecuencias o efectos sobre la entidad","Mayor",IF(K20="Si el hecho llegara a presentarse, tendría desastrosas consecuencias o efectos sobre la entidad","Catastrófico")))))))))))))))))))))))))))))</f>
        <v>Moderado</v>
      </c>
      <c r="M20" s="326" t="str">
        <f>IF(K20="El riesgo afecta la imagen de alguna área de la organización","20%",IF(K20="El riesgo afecta la imagen de la entidad internamente, de conocimiento general, nivel interno, alta dirección, contratista y/o de provedores","40%",IF(K20="El riesgo afecta la imagen de la entidad con algunos usuarios de relevancia frente al logro de los objetivos","60%",IF(K20="El riesgo afecta la imagen de de la entidad con efecto publicitario sostenido a nivel del sector justicia","80%",IF(K20="El riesgo afecta la imagen de la entidad a nivel nacional, con efecto publicitarios sostenible a nivel país","100%",IF(K20="Impacto que afecte la ejecución presupuestal en un valor ≥0,5%.","20%",IF(K20="Impacto que afecte la ejecución presupuestal en un valor ≥1%.","40%",IF(K20="Impacto que afecte la ejecución presupuestal en un valor ≥5%.","60%",IF(K20="Impacto que afecte la ejecución presupuestal en un valor ≥20%.","80%",IF(K20="Impacto que afecte la ejecución presupuestal en un valor ≥50%.","100%",IF(K20="Incumplimiento máximo del 5% de la meta planeada","20%",IF(K20="Incumplimiento máximo del 15% de la meta planeada","40%",IF(K20="Incumplimiento máximo del 20% de la meta planeada","60%",IF(K20="Incumplimiento máximo del 50% de la meta planeada","80%",IF(K20="Incumplimiento máximo del 80% de la meta planeada","100%",IF(K20="Cualquier afectación a la violacion de los derechos de los ciudadanos se considera con consecuencias altas","80%",IF(K20="Cualquier afectación a la violacion de los derechos de los ciudadanos se considera con consecuencias desastrosas","100%",IF(K20="Afecta la Prestación del Servicio de Administración de Justicia en 5%","20%",IF(K20="Afecta la Prestación del Servicio de Administración de Justicia en 10%","40%",IF(K20="Afecta la Prestación del Servicio de Administración de Justicia en 15%","60%",IF(K20="Afecta la Prestación del Servicio de Administración de Justicia en 20%","80%",IF(K20="Afecta la Prestación del Servicio de Administración de Justicia en más del 50%","100%",IF(K20="Cualquier acto indebido de los servidores judiciales genera altas consecuencias para la entidad","80%",IF(K20="Cualquier acto indebido de los servidores judiciales genera consecuencias desastrosas para la entidad","100%",IF(K20="Si el hecho llegara a presentarse, tendría consecuencias o efectos mínimos sobre la entidad","20%",IF(K20="Si el hecho llegara a presentarse, tendría bajo impacto o efecto sobre la entidad","40%",IF(K20="Si el hecho llegara a presentarse, tendría medianas consecuencias o efectos sobre la entidad","60%",IF(K20="Si el hecho llegara a presentarse, tendría altas consecuencias o efectos sobre la entidad","80%",IF(K20="Si el hecho llegara a presentarse, tendría desastrosas consecuencias o efectos sobre la entidad","100%")))))))))))))))))))))))))))))</f>
        <v>60%</v>
      </c>
      <c r="N20" s="326" t="str">
        <f>VLOOKUP((I20&amp;L20),Hoja1!$B$4:$C$28,2,0)</f>
        <v xml:space="preserve">Alto </v>
      </c>
      <c r="O20" s="170">
        <v>1</v>
      </c>
      <c r="P20" s="171" t="s">
        <v>341</v>
      </c>
      <c r="Q20" s="170" t="str">
        <f t="shared" si="0"/>
        <v>Probabilidad</v>
      </c>
      <c r="R20" s="170" t="s">
        <v>52</v>
      </c>
      <c r="S20" s="170" t="s">
        <v>57</v>
      </c>
      <c r="T20" s="172">
        <f>VLOOKUP(R20&amp;S20,Hoja1!$Q$4:$R$9,2,0)</f>
        <v>0.45</v>
      </c>
      <c r="U20" s="170" t="s">
        <v>59</v>
      </c>
      <c r="V20" s="170" t="s">
        <v>62</v>
      </c>
      <c r="W20" s="170" t="s">
        <v>65</v>
      </c>
      <c r="X20" s="172">
        <f>IF(Q20="Probabilidad",($J$20*T20),IF(Q20="Impacto"," "))</f>
        <v>0.36000000000000004</v>
      </c>
      <c r="Y20" s="172" t="str">
        <f>IF(Z20&lt;=20%,'Tabla probabilidad'!$B$5,IF(Z20&lt;=40%,'Tabla probabilidad'!$B$6,IF(Z20&lt;=60%,'Tabla probabilidad'!$B$7,IF(Z20&lt;=80%,'Tabla probabilidad'!$B$8,IF(Z20&lt;=100%,'Tabla probabilidad'!$B$9)))))</f>
        <v>Media</v>
      </c>
      <c r="Z20" s="172">
        <f>IF(R20="Preventivo",($J$20-($J$20*T20)),IF(R20="Detectivo",($J$20-($J$20*T20)),IF(R20="Correctivo",($J$20))))</f>
        <v>0.44</v>
      </c>
      <c r="AA20" s="328" t="str">
        <f>IF(AB20&lt;=20%,'Tabla probabilidad'!$B$5,IF(AB20&lt;=40%,'Tabla probabilidad'!$B$6,IF(AB20&lt;=60%,'Tabla probabilidad'!$B$7,IF(AB20&lt;=80%,'Tabla probabilidad'!$B$8,IF(AB20&lt;=100%,'Tabla probabilidad'!$B$9)))))</f>
        <v>Media</v>
      </c>
      <c r="AB20" s="328">
        <f>AVERAGE(Z20:Z24)</f>
        <v>0.44000000000000006</v>
      </c>
      <c r="AC20" s="172" t="str">
        <f t="shared" si="1"/>
        <v>Moderado</v>
      </c>
      <c r="AD20" s="172">
        <f>IF(Q20="Probabilidad",(($M$20-0)),IF(Q20="Impacto",($M$20-($M$20*T20))))</f>
        <v>0.6</v>
      </c>
      <c r="AE20" s="328" t="str">
        <f>IF(AF20&lt;=20%,"Leve",IF(AF20&lt;=40%,"Menor",IF(AF20&lt;=60%,"Moderado",IF(AF20&lt;=80%,"Mayor",IF(AF20&lt;=100%,"Catastrófico")))))</f>
        <v>Moderado</v>
      </c>
      <c r="AF20" s="328">
        <f>AVERAGE(AD20:AD24)</f>
        <v>0.6</v>
      </c>
      <c r="AG20" s="323" t="str">
        <f>VLOOKUP(AA20&amp;AE20,Hoja1!$B$4:$C$28,2,0)</f>
        <v>Moderado</v>
      </c>
      <c r="AH20" s="326" t="s">
        <v>307</v>
      </c>
      <c r="AI20" s="326" t="s">
        <v>505</v>
      </c>
      <c r="AJ20" s="326" t="s">
        <v>506</v>
      </c>
      <c r="AK20" s="326"/>
      <c r="AL20" s="326"/>
      <c r="AM20" s="326"/>
      <c r="AN20" s="326"/>
    </row>
    <row r="21" spans="1:40" ht="60.75" customHeight="1" x14ac:dyDescent="0.45">
      <c r="A21" s="326"/>
      <c r="B21" s="324"/>
      <c r="C21" s="326"/>
      <c r="D21" s="335"/>
      <c r="E21" s="326"/>
      <c r="F21" s="326"/>
      <c r="G21" s="326"/>
      <c r="H21" s="326"/>
      <c r="I21" s="332"/>
      <c r="J21" s="333"/>
      <c r="K21" s="326"/>
      <c r="L21" s="327"/>
      <c r="M21" s="327"/>
      <c r="N21" s="326"/>
      <c r="O21" s="170">
        <v>2</v>
      </c>
      <c r="P21" s="192" t="s">
        <v>336</v>
      </c>
      <c r="Q21" s="170" t="str">
        <f t="shared" si="0"/>
        <v>Probabilidad</v>
      </c>
      <c r="R21" s="170" t="s">
        <v>52</v>
      </c>
      <c r="S21" s="170" t="s">
        <v>57</v>
      </c>
      <c r="T21" s="172">
        <f>VLOOKUP(R21&amp;S21,Hoja1!$Q$4:$R$9,2,0)</f>
        <v>0.45</v>
      </c>
      <c r="U21" s="170" t="s">
        <v>59</v>
      </c>
      <c r="V21" s="170" t="s">
        <v>62</v>
      </c>
      <c r="W21" s="170" t="s">
        <v>65</v>
      </c>
      <c r="X21" s="185">
        <f t="shared" ref="X21:X24" si="7">IF(Q21="Probabilidad",($J$20*T21),IF(Q21="Impacto"," "))</f>
        <v>0.36000000000000004</v>
      </c>
      <c r="Y21" s="172" t="str">
        <f>IF(Z21&lt;=20%,'Tabla probabilidad'!$B$5,IF(Z21&lt;=40%,'Tabla probabilidad'!$B$6,IF(Z21&lt;=60%,'Tabla probabilidad'!$B$7,IF(Z21&lt;=80%,'Tabla probabilidad'!$B$8,IF(Z21&lt;=100%,'Tabla probabilidad'!$B$9)))))</f>
        <v>Media</v>
      </c>
      <c r="Z21" s="208">
        <f t="shared" ref="Z21:Z24" si="8">IF(R21="Preventivo",($J$20-($J$20*T21)),IF(R21="Detectivo",($J$20-($J$20*T21)),IF(R21="Correctivo",($J$20))))</f>
        <v>0.44</v>
      </c>
      <c r="AA21" s="329"/>
      <c r="AB21" s="329"/>
      <c r="AC21" s="172" t="str">
        <f t="shared" si="1"/>
        <v>Moderado</v>
      </c>
      <c r="AD21" s="172">
        <f t="shared" ref="AD21:AD24" si="9">IF(Q21="Probabilidad",(($M$20-0)),IF(Q21="Impacto",($M$20-($M$20*T21))))</f>
        <v>0.6</v>
      </c>
      <c r="AE21" s="329"/>
      <c r="AF21" s="329"/>
      <c r="AG21" s="324"/>
      <c r="AH21" s="326"/>
      <c r="AI21" s="326"/>
      <c r="AJ21" s="326"/>
      <c r="AK21" s="326"/>
      <c r="AL21" s="326"/>
      <c r="AM21" s="326"/>
      <c r="AN21" s="326"/>
    </row>
    <row r="22" spans="1:40" ht="69" customHeight="1" x14ac:dyDescent="0.45">
      <c r="A22" s="326"/>
      <c r="B22" s="324"/>
      <c r="C22" s="326"/>
      <c r="D22" s="335"/>
      <c r="E22" s="326"/>
      <c r="F22" s="326"/>
      <c r="G22" s="326"/>
      <c r="H22" s="326"/>
      <c r="I22" s="332"/>
      <c r="J22" s="333"/>
      <c r="K22" s="326"/>
      <c r="L22" s="327"/>
      <c r="M22" s="327"/>
      <c r="N22" s="326"/>
      <c r="O22" s="170">
        <v>3</v>
      </c>
      <c r="P22" s="192" t="s">
        <v>337</v>
      </c>
      <c r="Q22" s="170" t="str">
        <f t="shared" si="0"/>
        <v>Probabilidad</v>
      </c>
      <c r="R22" s="170" t="s">
        <v>52</v>
      </c>
      <c r="S22" s="170" t="s">
        <v>57</v>
      </c>
      <c r="T22" s="172">
        <f>VLOOKUP(R22&amp;S22,Hoja1!$Q$4:$R$9,2,0)</f>
        <v>0.45</v>
      </c>
      <c r="U22" s="170" t="s">
        <v>59</v>
      </c>
      <c r="V22" s="170" t="s">
        <v>62</v>
      </c>
      <c r="W22" s="170" t="s">
        <v>65</v>
      </c>
      <c r="X22" s="185">
        <f t="shared" si="7"/>
        <v>0.36000000000000004</v>
      </c>
      <c r="Y22" s="172" t="str">
        <f>IF(Z22&lt;=20%,'Tabla probabilidad'!$B$5,IF(Z22&lt;=40%,'Tabla probabilidad'!$B$6,IF(Z22&lt;=60%,'Tabla probabilidad'!$B$7,IF(Z22&lt;=80%,'Tabla probabilidad'!$B$8,IF(Z22&lt;=100%,'Tabla probabilidad'!$B$9)))))</f>
        <v>Media</v>
      </c>
      <c r="Z22" s="208">
        <f t="shared" si="8"/>
        <v>0.44</v>
      </c>
      <c r="AA22" s="329"/>
      <c r="AB22" s="329"/>
      <c r="AC22" s="172" t="str">
        <f t="shared" si="1"/>
        <v>Moderado</v>
      </c>
      <c r="AD22" s="172">
        <f t="shared" si="9"/>
        <v>0.6</v>
      </c>
      <c r="AE22" s="329"/>
      <c r="AF22" s="329"/>
      <c r="AG22" s="324"/>
      <c r="AH22" s="326"/>
      <c r="AI22" s="326"/>
      <c r="AJ22" s="326"/>
      <c r="AK22" s="326"/>
      <c r="AL22" s="326"/>
      <c r="AM22" s="326"/>
      <c r="AN22" s="326"/>
    </row>
    <row r="23" spans="1:40" ht="75.75" customHeight="1" x14ac:dyDescent="0.45">
      <c r="A23" s="326"/>
      <c r="B23" s="324"/>
      <c r="C23" s="326"/>
      <c r="D23" s="335"/>
      <c r="E23" s="326"/>
      <c r="F23" s="326"/>
      <c r="G23" s="326"/>
      <c r="H23" s="326"/>
      <c r="I23" s="332"/>
      <c r="J23" s="333"/>
      <c r="K23" s="326"/>
      <c r="L23" s="327"/>
      <c r="M23" s="327"/>
      <c r="N23" s="326"/>
      <c r="O23" s="170">
        <v>4</v>
      </c>
      <c r="P23" s="192" t="s">
        <v>340</v>
      </c>
      <c r="Q23" s="170" t="str">
        <f t="shared" si="0"/>
        <v>Probabilidad</v>
      </c>
      <c r="R23" s="170" t="s">
        <v>52</v>
      </c>
      <c r="S23" s="170" t="s">
        <v>57</v>
      </c>
      <c r="T23" s="172">
        <f>VLOOKUP(R23&amp;S23,Hoja1!$Q$4:$R$9,2,0)</f>
        <v>0.45</v>
      </c>
      <c r="U23" s="170" t="s">
        <v>59</v>
      </c>
      <c r="V23" s="170" t="s">
        <v>62</v>
      </c>
      <c r="W23" s="170" t="s">
        <v>65</v>
      </c>
      <c r="X23" s="185">
        <f t="shared" si="7"/>
        <v>0.36000000000000004</v>
      </c>
      <c r="Y23" s="172" t="str">
        <f>IF(Z23&lt;=20%,'Tabla probabilidad'!$B$5,IF(Z23&lt;=40%,'Tabla probabilidad'!$B$6,IF(Z23&lt;=60%,'Tabla probabilidad'!$B$7,IF(Z23&lt;=80%,'Tabla probabilidad'!$B$8,IF(Z23&lt;=100%,'Tabla probabilidad'!$B$9)))))</f>
        <v>Media</v>
      </c>
      <c r="Z23" s="208">
        <f t="shared" si="8"/>
        <v>0.44</v>
      </c>
      <c r="AA23" s="329"/>
      <c r="AB23" s="329"/>
      <c r="AC23" s="172" t="str">
        <f t="shared" si="1"/>
        <v>Moderado</v>
      </c>
      <c r="AD23" s="172">
        <f t="shared" si="9"/>
        <v>0.6</v>
      </c>
      <c r="AE23" s="329"/>
      <c r="AF23" s="329"/>
      <c r="AG23" s="324"/>
      <c r="AH23" s="326"/>
      <c r="AI23" s="326"/>
      <c r="AJ23" s="326"/>
      <c r="AK23" s="326"/>
      <c r="AL23" s="326"/>
      <c r="AM23" s="326"/>
      <c r="AN23" s="326"/>
    </row>
    <row r="24" spans="1:40" ht="139.5" customHeight="1" x14ac:dyDescent="0.45">
      <c r="A24" s="326"/>
      <c r="B24" s="325"/>
      <c r="C24" s="326"/>
      <c r="D24" s="337"/>
      <c r="E24" s="326"/>
      <c r="F24" s="326"/>
      <c r="G24" s="326"/>
      <c r="H24" s="326"/>
      <c r="I24" s="332"/>
      <c r="J24" s="333"/>
      <c r="K24" s="326"/>
      <c r="L24" s="327"/>
      <c r="M24" s="327"/>
      <c r="N24" s="326"/>
      <c r="O24" s="170">
        <v>5</v>
      </c>
      <c r="P24" s="206" t="s">
        <v>324</v>
      </c>
      <c r="Q24" s="170" t="str">
        <f t="shared" si="0"/>
        <v>Probabilidad</v>
      </c>
      <c r="R24" s="170" t="s">
        <v>52</v>
      </c>
      <c r="S24" s="170" t="s">
        <v>57</v>
      </c>
      <c r="T24" s="172">
        <f>VLOOKUP(R24&amp;S24,Hoja1!$Q$4:$R$9,2,0)</f>
        <v>0.45</v>
      </c>
      <c r="U24" s="170" t="s">
        <v>59</v>
      </c>
      <c r="V24" s="170" t="s">
        <v>62</v>
      </c>
      <c r="W24" s="170" t="s">
        <v>65</v>
      </c>
      <c r="X24" s="185">
        <f t="shared" si="7"/>
        <v>0.36000000000000004</v>
      </c>
      <c r="Y24" s="172" t="str">
        <f>IF(Z24&lt;=20%,'Tabla probabilidad'!$B$5,IF(Z24&lt;=40%,'Tabla probabilidad'!$B$6,IF(Z24&lt;=60%,'Tabla probabilidad'!$B$7,IF(Z24&lt;=80%,'Tabla probabilidad'!$B$8,IF(Z24&lt;=100%,'Tabla probabilidad'!$B$9)))))</f>
        <v>Media</v>
      </c>
      <c r="Z24" s="208">
        <f t="shared" si="8"/>
        <v>0.44</v>
      </c>
      <c r="AA24" s="330"/>
      <c r="AB24" s="330"/>
      <c r="AC24" s="172" t="str">
        <f t="shared" si="1"/>
        <v>Moderado</v>
      </c>
      <c r="AD24" s="172">
        <f t="shared" si="9"/>
        <v>0.6</v>
      </c>
      <c r="AE24" s="330"/>
      <c r="AF24" s="330"/>
      <c r="AG24" s="325"/>
      <c r="AH24" s="326"/>
      <c r="AI24" s="326"/>
      <c r="AJ24" s="326"/>
      <c r="AK24" s="326"/>
      <c r="AL24" s="326"/>
      <c r="AM24" s="326"/>
      <c r="AN24" s="326"/>
    </row>
    <row r="25" spans="1:40" ht="50.1" customHeight="1" x14ac:dyDescent="0.45">
      <c r="A25" s="323">
        <v>4</v>
      </c>
      <c r="B25" s="323" t="s">
        <v>489</v>
      </c>
      <c r="C25" s="326" t="s">
        <v>334</v>
      </c>
      <c r="D25" s="331" t="s">
        <v>395</v>
      </c>
      <c r="E25" s="323" t="s">
        <v>393</v>
      </c>
      <c r="F25" s="323" t="s">
        <v>394</v>
      </c>
      <c r="G25" s="326" t="s">
        <v>339</v>
      </c>
      <c r="H25" s="326">
        <v>71600</v>
      </c>
      <c r="I25" s="332" t="str">
        <f>IF(H25&lt;=2,'Tabla probabilidad'!$B$5,IF(H25&lt;=24,'Tabla probabilidad'!$B$6,IF(H25&lt;=500,'Tabla probabilidad'!$B$7,IF(H25&lt;=5000,'Tabla probabilidad'!$B$8,IF(H25&gt;5000,'Tabla probabilidad'!$B$9)))))</f>
        <v>Muy Alta</v>
      </c>
      <c r="J25" s="333">
        <f>IF(H25&lt;=2,'Tabla probabilidad'!$D$5,IF(H25&lt;=24,'Tabla probabilidad'!$D$6,IF(H25&lt;=500,'Tabla probabilidad'!$D$7,IF(H25&lt;=5000,'Tabla probabilidad'!$D$8,IF(H25&gt;5000,'Tabla probabilidad'!$D$9)))))</f>
        <v>1</v>
      </c>
      <c r="K25" s="326" t="s">
        <v>314</v>
      </c>
      <c r="L25" s="326" t="str">
        <f>IF(K25="El riesgo afecta la imagen de alguna área de la organización","Leve",IF(K25="El riesgo afecta la imagen de la entidad internamente, de conocimiento general, nivel interno, alta dirección, contratista y/o de provedores","Menor",IF(K25="El riesgo afecta la imagen de la entidad con algunos usuarios de relevancia frente al logro de los objetivos","Moderado",IF(K25="El riesgo afecta la imagen de de la entidad con efecto publicitario sostenido a nivel del sector justicia","Mayor",IF(K25="El riesgo afecta la imagen de la entidad a nivel nacional, con efecto publicitarios sostenible a nivel país","Catastrófico",IF(K25="Impacto que afecte la ejecución presupuestal en un valor ≥0,5%.","Leve",IF(K25="Impacto que afecte la ejecución presupuestal en un valor ≥1%.","Menor",IF(K25="Impacto que afecte la ejecución presupuestal en un valor ≥5%.","Moderado",IF(K25="Impacto que afecte la ejecución presupuestal en un valor ≥20%.","Mayor",IF(K25="Impacto que afecte la ejecución presupuestal en un valor ≥50%.","Catastrófico",IF(K25="Incumplimiento máximo del 5% de la meta planeada","Leve",IF(K25="Incumplimiento máximo del 15% de la meta planeada","Menor",IF(K25="Incumplimiento máximo del 20% de la meta planeada","Moderado",IF(K25="Incumplimiento máximo del 50% de la meta planeada","Mayor",IF(K25="Incumplimiento máximo del 80% de la meta planeada","Catastrófico",IF(K25="Cualquier afectación a la violacion de los derechos de los ciudadanos se considera con consecuencias altas","Mayor",IF(K25="Cualquier afectación a la violacion de los derechos de los ciudadanos se considera con consecuencias desastrosas","Catastrófico",IF(K25="Afecta la Prestación del Servicio de Administración de Justicia en 5%","Leve",IF(K25="Afecta la Prestación del Servicio de Administración de Justicia en 10%","Menor",IF(K25="Afecta la Prestación del Servicio de Administración de Justicia en 15%","Moderado",IF(K25="Afecta la Prestación del Servicio de Administración de Justicia en 20%","Mayor",IF(K25="Afecta la Prestación del Servicio de Administración de Justicia en más del 50%","Catastrófico",IF(K25="Cualquier acto indebido de los servidores judiciales genera altas consecuencias para la entidad","Mayor",IF(K25="Cualquier acto indebido de los servidores judiciales genera consecuencias desastrosas para la entidad","Catastrófico",IF(K25="Si el hecho llegara a presentarse, tendría consecuencias o efectos mínimos sobre la entidad","Leve",IF(K25="Si el hecho llegara a presentarse, tendría bajo impacto o efecto sobre la entidad","Menor",IF(K25="Si el hecho llegara a presentarse, tendría medianas consecuencias o efectos sobre la entidad","Moderado",IF(K25="Si el hecho llegara a presentarse, tendría altas consecuencias o efectos sobre la entidad","Mayor",IF(K25="Si el hecho llegara a presentarse, tendría desastrosas consecuencias o efectos sobre la entidad","Catastrófico")))))))))))))))))))))))))))))</f>
        <v>Moderado</v>
      </c>
      <c r="M25" s="326" t="str">
        <f>IF(K25="El riesgo afecta la imagen de alguna área de la organización","20%",IF(K25="El riesgo afecta la imagen de la entidad internamente, de conocimiento general, nivel interno, alta dirección, contratista y/o de provedores","40%",IF(K25="El riesgo afecta la imagen de la entidad con algunos usuarios de relevancia frente al logro de los objetivos","60%",IF(K25="El riesgo afecta la imagen de de la entidad con efecto publicitario sostenido a nivel del sector justicia","80%",IF(K25="El riesgo afecta la imagen de la entidad a nivel nacional, con efecto publicitarios sostenible a nivel país","100%",IF(K25="Impacto que afecte la ejecución presupuestal en un valor ≥0,5%.","20%",IF(K25="Impacto que afecte la ejecución presupuestal en un valor ≥1%.","40%",IF(K25="Impacto que afecte la ejecución presupuestal en un valor ≥5%.","60%",IF(K25="Impacto que afecte la ejecución presupuestal en un valor ≥20%.","80%",IF(K25="Impacto que afecte la ejecución presupuestal en un valor ≥50%.","100%",IF(K25="Incumplimiento máximo del 5% de la meta planeada","20%",IF(K25="Incumplimiento máximo del 15% de la meta planeada","40%",IF(K25="Incumplimiento máximo del 20% de la meta planeada","60%",IF(K25="Incumplimiento máximo del 50% de la meta planeada","80%",IF(K25="Incumplimiento máximo del 80% de la meta planeada","100%",IF(K25="Cualquier afectación a la violacion de los derechos de los ciudadanos se considera con consecuencias altas","80%",IF(K25="Cualquier afectación a la violacion de los derechos de los ciudadanos se considera con consecuencias desastrosas","100%",IF(K25="Afecta la Prestación del Servicio de Administración de Justicia en 5%","20%",IF(K25="Afecta la Prestación del Servicio de Administración de Justicia en 10%","40%",IF(K25="Afecta la Prestación del Servicio de Administración de Justicia en 15%","60%",IF(K25="Afecta la Prestación del Servicio de Administración de Justicia en 20%","80%",IF(K25="Afecta la Prestación del Servicio de Administración de Justicia en más del 50%","100%",IF(K25="Cualquier acto indebido de los servidores judiciales genera altas consecuencias para la entidad","80%",IF(K25="Cualquier acto indebido de los servidores judiciales genera consecuencias desastrosas para la entidad","100%",IF(K25="Si el hecho llegara a presentarse, tendría consecuencias o efectos mínimos sobre la entidad","20%",IF(K25="Si el hecho llegara a presentarse, tendría bajo impacto o efecto sobre la entidad","40%",IF(K25="Si el hecho llegara a presentarse, tendría medianas consecuencias o efectos sobre la entidad","60%",IF(K25="Si el hecho llegara a presentarse, tendría altas consecuencias o efectos sobre la entidad","80%",IF(K25="Si el hecho llegara a presentarse, tendría desastrosas consecuencias o efectos sobre la entidad","100%")))))))))))))))))))))))))))))</f>
        <v>60%</v>
      </c>
      <c r="N25" s="326" t="str">
        <f>VLOOKUP((I25&amp;L25),Hoja1!$B$4:$C$28,2,0)</f>
        <v xml:space="preserve">Alto </v>
      </c>
      <c r="O25" s="207">
        <v>1</v>
      </c>
      <c r="P25" s="192" t="s">
        <v>398</v>
      </c>
      <c r="Q25" s="207" t="str">
        <f t="shared" si="0"/>
        <v>Probabilidad</v>
      </c>
      <c r="R25" s="207" t="s">
        <v>52</v>
      </c>
      <c r="S25" s="207" t="s">
        <v>57</v>
      </c>
      <c r="T25" s="208">
        <f>VLOOKUP(R25&amp;S25,Hoja1!$Q$4:$R$9,2,0)</f>
        <v>0.45</v>
      </c>
      <c r="U25" s="207" t="s">
        <v>59</v>
      </c>
      <c r="V25" s="207" t="s">
        <v>62</v>
      </c>
      <c r="W25" s="207" t="s">
        <v>65</v>
      </c>
      <c r="X25" s="208">
        <f>IF(Q25="Probabilidad",($J$25*T25),IF(Q25="Impacto"," "))</f>
        <v>0.45</v>
      </c>
      <c r="Y25" s="208" t="str">
        <f>IF(Z25&lt;=20%,'Tabla probabilidad'!$B$5,IF(Z25&lt;=40%,'Tabla probabilidad'!$B$6,IF(Z25&lt;=60%,'Tabla probabilidad'!$B$7,IF(Z25&lt;=80%,'Tabla probabilidad'!$B$8,IF(Z25&lt;=100%,'Tabla probabilidad'!$B$9)))))</f>
        <v>Media</v>
      </c>
      <c r="Z25" s="208">
        <f>IF(R25="Preventivo",($J$25-($J$25*T25)),IF(R25="Detectivo",($J$25-($J$25*T25)),IF(R25="Correctivo",($J$25))))</f>
        <v>0.55000000000000004</v>
      </c>
      <c r="AA25" s="328" t="str">
        <f>IF(AB25&lt;=20%,'Tabla probabilidad'!$B$5,IF(AB25&lt;=40%,'Tabla probabilidad'!$B$6,IF(AB25&lt;=60%,'Tabla probabilidad'!$B$7,IF(AB25&lt;=80%,'Tabla probabilidad'!$B$8,IF(AB25&lt;=100%,'Tabla probabilidad'!$B$9)))))</f>
        <v>Media</v>
      </c>
      <c r="AB25" s="328">
        <f>AVERAGE(Z25:Z29)</f>
        <v>0.55000000000000004</v>
      </c>
      <c r="AC25" s="208" t="str">
        <f t="shared" si="1"/>
        <v>Moderado</v>
      </c>
      <c r="AD25" s="208">
        <f>IF(Q25="Probabilidad",(($M$25-0)),IF(Q25="Impacto",($M$25-($M$25*T25))))</f>
        <v>0.6</v>
      </c>
      <c r="AE25" s="328" t="str">
        <f>IF(AF25&lt;=20%,"Leve",IF(AF25&lt;=40%,"Menor",IF(AF25&lt;=60%,"Moderado",IF(AF25&lt;=80%,"Mayor",IF(AF25&lt;=100%,"Catastrófico")))))</f>
        <v>Moderado</v>
      </c>
      <c r="AF25" s="328">
        <f>AVERAGE(AD25:AD29)</f>
        <v>0.6</v>
      </c>
      <c r="AG25" s="323" t="str">
        <f>VLOOKUP(AA25&amp;AE25,Hoja1!$B$4:$C$28,2,0)</f>
        <v>Moderado</v>
      </c>
      <c r="AH25" s="326" t="s">
        <v>307</v>
      </c>
      <c r="AI25" s="326" t="s">
        <v>507</v>
      </c>
      <c r="AJ25" s="326" t="s">
        <v>508</v>
      </c>
      <c r="AK25" s="326"/>
      <c r="AL25" s="326"/>
      <c r="AM25" s="326"/>
      <c r="AN25" s="326"/>
    </row>
    <row r="26" spans="1:40" ht="62.25" customHeight="1" x14ac:dyDescent="0.45">
      <c r="A26" s="324"/>
      <c r="B26" s="324"/>
      <c r="C26" s="326"/>
      <c r="D26" s="331"/>
      <c r="E26" s="324"/>
      <c r="F26" s="324"/>
      <c r="G26" s="326"/>
      <c r="H26" s="326"/>
      <c r="I26" s="332"/>
      <c r="J26" s="333"/>
      <c r="K26" s="326"/>
      <c r="L26" s="327"/>
      <c r="M26" s="327"/>
      <c r="N26" s="326"/>
      <c r="O26" s="207">
        <v>2</v>
      </c>
      <c r="P26" s="192" t="s">
        <v>397</v>
      </c>
      <c r="Q26" s="207" t="str">
        <f t="shared" si="0"/>
        <v>Probabilidad</v>
      </c>
      <c r="R26" s="207" t="s">
        <v>52</v>
      </c>
      <c r="S26" s="207" t="s">
        <v>57</v>
      </c>
      <c r="T26" s="208">
        <f>VLOOKUP(R26&amp;S26,Hoja1!$Q$4:$R$9,2,0)</f>
        <v>0.45</v>
      </c>
      <c r="U26" s="207" t="s">
        <v>59</v>
      </c>
      <c r="V26" s="207" t="s">
        <v>62</v>
      </c>
      <c r="W26" s="207" t="s">
        <v>65</v>
      </c>
      <c r="X26" s="208">
        <f t="shared" ref="X26:X29" si="10">IF(Q26="Probabilidad",($J$25*T26),IF(Q26="Impacto"," "))</f>
        <v>0.45</v>
      </c>
      <c r="Y26" s="208" t="str">
        <f>IF(Z26&lt;=20%,'Tabla probabilidad'!$B$5,IF(Z26&lt;=40%,'Tabla probabilidad'!$B$6,IF(Z26&lt;=60%,'Tabla probabilidad'!$B$7,IF(Z26&lt;=80%,'Tabla probabilidad'!$B$8,IF(Z26&lt;=100%,'Tabla probabilidad'!$B$9)))))</f>
        <v>Media</v>
      </c>
      <c r="Z26" s="208">
        <f t="shared" ref="Z26:Z29" si="11">IF(R26="Preventivo",($J$25-($J$25*T26)),IF(R26="Detectivo",($J$25-($J$25*T26)),IF(R26="Correctivo",($J$25))))</f>
        <v>0.55000000000000004</v>
      </c>
      <c r="AA26" s="329"/>
      <c r="AB26" s="329"/>
      <c r="AC26" s="208" t="str">
        <f t="shared" si="1"/>
        <v>Moderado</v>
      </c>
      <c r="AD26" s="208">
        <f t="shared" ref="AD26:AD29" si="12">IF(Q26="Probabilidad",(($M$25-0)),IF(Q26="Impacto",($M$25-($M$25*T26))))</f>
        <v>0.6</v>
      </c>
      <c r="AE26" s="329"/>
      <c r="AF26" s="329"/>
      <c r="AG26" s="324"/>
      <c r="AH26" s="326"/>
      <c r="AI26" s="326"/>
      <c r="AJ26" s="326"/>
      <c r="AK26" s="326"/>
      <c r="AL26" s="326"/>
      <c r="AM26" s="326"/>
      <c r="AN26" s="326"/>
    </row>
    <row r="27" spans="1:40" ht="61.5" customHeight="1" x14ac:dyDescent="0.45">
      <c r="A27" s="324"/>
      <c r="B27" s="324"/>
      <c r="C27" s="326"/>
      <c r="D27" s="331"/>
      <c r="E27" s="324"/>
      <c r="F27" s="324"/>
      <c r="G27" s="326"/>
      <c r="H27" s="326"/>
      <c r="I27" s="332"/>
      <c r="J27" s="333"/>
      <c r="K27" s="326"/>
      <c r="L27" s="327"/>
      <c r="M27" s="327"/>
      <c r="N27" s="326"/>
      <c r="O27" s="207">
        <v>3</v>
      </c>
      <c r="P27" s="192" t="s">
        <v>399</v>
      </c>
      <c r="Q27" s="207" t="str">
        <f t="shared" si="0"/>
        <v>Probabilidad</v>
      </c>
      <c r="R27" s="207" t="s">
        <v>52</v>
      </c>
      <c r="S27" s="207" t="s">
        <v>57</v>
      </c>
      <c r="T27" s="208">
        <f>VLOOKUP(R27&amp;S27,Hoja1!$Q$4:$R$9,2,0)</f>
        <v>0.45</v>
      </c>
      <c r="U27" s="207" t="s">
        <v>60</v>
      </c>
      <c r="V27" s="207" t="s">
        <v>62</v>
      </c>
      <c r="W27" s="207" t="s">
        <v>66</v>
      </c>
      <c r="X27" s="208">
        <f t="shared" si="10"/>
        <v>0.45</v>
      </c>
      <c r="Y27" s="208" t="str">
        <f>IF(Z27&lt;=20%,'Tabla probabilidad'!$B$5,IF(Z27&lt;=40%,'Tabla probabilidad'!$B$6,IF(Z27&lt;=60%,'Tabla probabilidad'!$B$7,IF(Z27&lt;=80%,'Tabla probabilidad'!$B$8,IF(Z27&lt;=100%,'Tabla probabilidad'!$B$9)))))</f>
        <v>Media</v>
      </c>
      <c r="Z27" s="208">
        <f t="shared" si="11"/>
        <v>0.55000000000000004</v>
      </c>
      <c r="AA27" s="329"/>
      <c r="AB27" s="329"/>
      <c r="AC27" s="208" t="str">
        <f t="shared" si="1"/>
        <v>Moderado</v>
      </c>
      <c r="AD27" s="208">
        <f t="shared" si="12"/>
        <v>0.6</v>
      </c>
      <c r="AE27" s="329"/>
      <c r="AF27" s="329"/>
      <c r="AG27" s="324"/>
      <c r="AH27" s="326"/>
      <c r="AI27" s="326"/>
      <c r="AJ27" s="326"/>
      <c r="AK27" s="326"/>
      <c r="AL27" s="326"/>
      <c r="AM27" s="326"/>
      <c r="AN27" s="326"/>
    </row>
    <row r="28" spans="1:40" ht="73.5" customHeight="1" x14ac:dyDescent="0.45">
      <c r="A28" s="324"/>
      <c r="B28" s="324"/>
      <c r="C28" s="326"/>
      <c r="D28" s="331"/>
      <c r="E28" s="324"/>
      <c r="F28" s="324"/>
      <c r="G28" s="326"/>
      <c r="H28" s="326"/>
      <c r="I28" s="332"/>
      <c r="J28" s="333"/>
      <c r="K28" s="326"/>
      <c r="L28" s="327"/>
      <c r="M28" s="327"/>
      <c r="N28" s="326"/>
      <c r="O28" s="207">
        <v>4</v>
      </c>
      <c r="P28" s="192" t="s">
        <v>400</v>
      </c>
      <c r="Q28" s="207" t="str">
        <f t="shared" si="0"/>
        <v>Probabilidad</v>
      </c>
      <c r="R28" s="207" t="s">
        <v>52</v>
      </c>
      <c r="S28" s="207" t="s">
        <v>57</v>
      </c>
      <c r="T28" s="208">
        <f>VLOOKUP(R28&amp;S28,Hoja1!$Q$4:$R$9,2,0)</f>
        <v>0.45</v>
      </c>
      <c r="U28" s="207" t="s">
        <v>59</v>
      </c>
      <c r="V28" s="207" t="s">
        <v>62</v>
      </c>
      <c r="W28" s="207" t="s">
        <v>65</v>
      </c>
      <c r="X28" s="208">
        <f t="shared" si="10"/>
        <v>0.45</v>
      </c>
      <c r="Y28" s="208" t="str">
        <f>IF(Z28&lt;=20%,'Tabla probabilidad'!$B$5,IF(Z28&lt;=40%,'Tabla probabilidad'!$B$6,IF(Z28&lt;=60%,'Tabla probabilidad'!$B$7,IF(Z28&lt;=80%,'Tabla probabilidad'!$B$8,IF(Z28&lt;=100%,'Tabla probabilidad'!$B$9)))))</f>
        <v>Media</v>
      </c>
      <c r="Z28" s="208">
        <f t="shared" si="11"/>
        <v>0.55000000000000004</v>
      </c>
      <c r="AA28" s="329"/>
      <c r="AB28" s="329"/>
      <c r="AC28" s="208" t="str">
        <f t="shared" si="1"/>
        <v>Moderado</v>
      </c>
      <c r="AD28" s="208">
        <f t="shared" si="12"/>
        <v>0.6</v>
      </c>
      <c r="AE28" s="329"/>
      <c r="AF28" s="329"/>
      <c r="AG28" s="324"/>
      <c r="AH28" s="326"/>
      <c r="AI28" s="326"/>
      <c r="AJ28" s="326"/>
      <c r="AK28" s="326"/>
      <c r="AL28" s="326"/>
      <c r="AM28" s="326"/>
      <c r="AN28" s="326"/>
    </row>
    <row r="29" spans="1:40" ht="108" customHeight="1" x14ac:dyDescent="0.45">
      <c r="A29" s="325"/>
      <c r="B29" s="325"/>
      <c r="C29" s="326"/>
      <c r="D29" s="331"/>
      <c r="E29" s="325"/>
      <c r="F29" s="325"/>
      <c r="G29" s="326"/>
      <c r="H29" s="326"/>
      <c r="I29" s="332"/>
      <c r="J29" s="333"/>
      <c r="K29" s="326"/>
      <c r="L29" s="327"/>
      <c r="M29" s="327"/>
      <c r="N29" s="326"/>
      <c r="O29" s="207">
        <v>5</v>
      </c>
      <c r="P29" s="192" t="s">
        <v>396</v>
      </c>
      <c r="Q29" s="207" t="str">
        <f t="shared" si="0"/>
        <v>Probabilidad</v>
      </c>
      <c r="R29" s="207" t="s">
        <v>52</v>
      </c>
      <c r="S29" s="207" t="s">
        <v>57</v>
      </c>
      <c r="T29" s="208">
        <f>VLOOKUP(R29&amp;S29,Hoja1!$Q$4:$R$9,2,0)</f>
        <v>0.45</v>
      </c>
      <c r="U29" s="207" t="s">
        <v>59</v>
      </c>
      <c r="V29" s="207" t="s">
        <v>62</v>
      </c>
      <c r="W29" s="207" t="s">
        <v>65</v>
      </c>
      <c r="X29" s="208">
        <f t="shared" si="10"/>
        <v>0.45</v>
      </c>
      <c r="Y29" s="208" t="str">
        <f>IF(Z29&lt;=20%,'Tabla probabilidad'!$B$5,IF(Z29&lt;=40%,'Tabla probabilidad'!$B$6,IF(Z29&lt;=60%,'Tabla probabilidad'!$B$7,IF(Z29&lt;=80%,'Tabla probabilidad'!$B$8,IF(Z29&lt;=100%,'Tabla probabilidad'!$B$9)))))</f>
        <v>Media</v>
      </c>
      <c r="Z29" s="208">
        <f t="shared" si="11"/>
        <v>0.55000000000000004</v>
      </c>
      <c r="AA29" s="330"/>
      <c r="AB29" s="330"/>
      <c r="AC29" s="208" t="str">
        <f t="shared" si="1"/>
        <v>Moderado</v>
      </c>
      <c r="AD29" s="208">
        <f t="shared" si="12"/>
        <v>0.6</v>
      </c>
      <c r="AE29" s="330"/>
      <c r="AF29" s="330"/>
      <c r="AG29" s="325"/>
      <c r="AH29" s="326"/>
      <c r="AI29" s="326"/>
      <c r="AJ29" s="326"/>
      <c r="AK29" s="326"/>
      <c r="AL29" s="326"/>
      <c r="AM29" s="326"/>
      <c r="AN29" s="326"/>
    </row>
    <row r="30" spans="1:40" ht="98.25" customHeight="1" x14ac:dyDescent="0.45">
      <c r="A30" s="323">
        <v>5</v>
      </c>
      <c r="B30" s="323" t="s">
        <v>483</v>
      </c>
      <c r="C30" s="326" t="s">
        <v>334</v>
      </c>
      <c r="D30" s="331" t="s">
        <v>403</v>
      </c>
      <c r="E30" s="323" t="s">
        <v>401</v>
      </c>
      <c r="F30" s="323" t="s">
        <v>402</v>
      </c>
      <c r="G30" s="326" t="s">
        <v>41</v>
      </c>
      <c r="H30" s="326">
        <v>1512</v>
      </c>
      <c r="I30" s="332" t="str">
        <f>IF(H30&lt;=2,'Tabla probabilidad'!$B$5,IF(H30&lt;=24,'Tabla probabilidad'!$B$6,IF(H30&lt;=500,'Tabla probabilidad'!$B$7,IF(H30&lt;=5000,'Tabla probabilidad'!$B$8,IF(H30&gt;5000,'Tabla probabilidad'!$B$9)))))</f>
        <v>Alta</v>
      </c>
      <c r="J30" s="333">
        <f>IF(H30&lt;=2,'Tabla probabilidad'!$D$5,IF(H30&lt;=24,'Tabla probabilidad'!$D$6,IF(H30&lt;=500,'Tabla probabilidad'!$D$7,IF(H30&lt;=5000,'Tabla probabilidad'!$D$8,IF(H30&gt;5000,'Tabla probabilidad'!$D$9)))))</f>
        <v>0.8</v>
      </c>
      <c r="K30" s="326" t="s">
        <v>314</v>
      </c>
      <c r="L30" s="326" t="str">
        <f>IF(K30="El riesgo afecta la imagen de alguna área de la organización","Leve",IF(K30="El riesgo afecta la imagen de la entidad internamente, de conocimiento general, nivel interno, alta dirección, contratista y/o de provedores","Menor",IF(K30="El riesgo afecta la imagen de la entidad con algunos usuarios de relevancia frente al logro de los objetivos","Moderado",IF(K30="El riesgo afecta la imagen de de la entidad con efecto publicitario sostenido a nivel del sector justicia","Mayor",IF(K30="El riesgo afecta la imagen de la entidad a nivel nacional, con efecto publicitarios sostenible a nivel país","Catastrófico",IF(K30="Impacto que afecte la ejecución presupuestal en un valor ≥0,5%.","Leve",IF(K30="Impacto que afecte la ejecución presupuestal en un valor ≥1%.","Menor",IF(K30="Impacto que afecte la ejecución presupuestal en un valor ≥5%.","Moderado",IF(K30="Impacto que afecte la ejecución presupuestal en un valor ≥20%.","Mayor",IF(K30="Impacto que afecte la ejecución presupuestal en un valor ≥50%.","Catastrófico",IF(K30="Incumplimiento máximo del 5% de la meta planeada","Leve",IF(K30="Incumplimiento máximo del 15% de la meta planeada","Menor",IF(K30="Incumplimiento máximo del 20% de la meta planeada","Moderado",IF(K30="Incumplimiento máximo del 50% de la meta planeada","Mayor",IF(K30="Incumplimiento máximo del 80% de la meta planeada","Catastrófico",IF(K30="Cualquier afectación a la violacion de los derechos de los ciudadanos se considera con consecuencias altas","Mayor",IF(K30="Cualquier afectación a la violacion de los derechos de los ciudadanos se considera con consecuencias desastrosas","Catastrófico",IF(K30="Afecta la Prestación del Servicio de Administración de Justicia en 5%","Leve",IF(K30="Afecta la Prestación del Servicio de Administración de Justicia en 10%","Menor",IF(K30="Afecta la Prestación del Servicio de Administración de Justicia en 15%","Moderado",IF(K30="Afecta la Prestación del Servicio de Administración de Justicia en 20%","Mayor",IF(K30="Afecta la Prestación del Servicio de Administración de Justicia en más del 50%","Catastrófico",IF(K30="Cualquier acto indebido de los servidores judiciales genera altas consecuencias para la entidad","Mayor",IF(K30="Cualquier acto indebido de los servidores judiciales genera consecuencias desastrosas para la entidad","Catastrófico",IF(K30="Si el hecho llegara a presentarse, tendría consecuencias o efectos mínimos sobre la entidad","Leve",IF(K30="Si el hecho llegara a presentarse, tendría bajo impacto o efecto sobre la entidad","Menor",IF(K30="Si el hecho llegara a presentarse, tendría medianas consecuencias o efectos sobre la entidad","Moderado",IF(K30="Si el hecho llegara a presentarse, tendría altas consecuencias o efectos sobre la entidad","Mayor",IF(K30="Si el hecho llegara a presentarse, tendría desastrosas consecuencias o efectos sobre la entidad","Catastrófico")))))))))))))))))))))))))))))</f>
        <v>Moderado</v>
      </c>
      <c r="M30" s="326" t="str">
        <f>IF(K30="El riesgo afecta la imagen de alguna área de la organización","20%",IF(K30="El riesgo afecta la imagen de la entidad internamente, de conocimiento general, nivel interno, alta dirección, contratista y/o de provedores","40%",IF(K30="El riesgo afecta la imagen de la entidad con algunos usuarios de relevancia frente al logro de los objetivos","60%",IF(K30="El riesgo afecta la imagen de de la entidad con efecto publicitario sostenido a nivel del sector justicia","80%",IF(K30="El riesgo afecta la imagen de la entidad a nivel nacional, con efecto publicitarios sostenible a nivel país","100%",IF(K30="Impacto que afecte la ejecución presupuestal en un valor ≥0,5%.","20%",IF(K30="Impacto que afecte la ejecución presupuestal en un valor ≥1%.","40%",IF(K30="Impacto que afecte la ejecución presupuestal en un valor ≥5%.","60%",IF(K30="Impacto que afecte la ejecución presupuestal en un valor ≥20%.","80%",IF(K30="Impacto que afecte la ejecución presupuestal en un valor ≥50%.","100%",IF(K30="Incumplimiento máximo del 5% de la meta planeada","20%",IF(K30="Incumplimiento máximo del 15% de la meta planeada","40%",IF(K30="Incumplimiento máximo del 20% de la meta planeada","60%",IF(K30="Incumplimiento máximo del 50% de la meta planeada","80%",IF(K30="Incumplimiento máximo del 80% de la meta planeada","100%",IF(K30="Cualquier afectación a la violacion de los derechos de los ciudadanos se considera con consecuencias altas","80%",IF(K30="Cualquier afectación a la violacion de los derechos de los ciudadanos se considera con consecuencias desastrosas","100%",IF(K30="Afecta la Prestación del Servicio de Administración de Justicia en 5%","20%",IF(K30="Afecta la Prestación del Servicio de Administración de Justicia en 10%","40%",IF(K30="Afecta la Prestación del Servicio de Administración de Justicia en 15%","60%",IF(K30="Afecta la Prestación del Servicio de Administración de Justicia en 20%","80%",IF(K30="Afecta la Prestación del Servicio de Administración de Justicia en más del 50%","100%",IF(K30="Cualquier acto indebido de los servidores judiciales genera altas consecuencias para la entidad","80%",IF(K30="Cualquier acto indebido de los servidores judiciales genera consecuencias desastrosas para la entidad","100%",IF(K30="Si el hecho llegara a presentarse, tendría consecuencias o efectos mínimos sobre la entidad","20%",IF(K30="Si el hecho llegara a presentarse, tendría bajo impacto o efecto sobre la entidad","40%",IF(K30="Si el hecho llegara a presentarse, tendría medianas consecuencias o efectos sobre la entidad","60%",IF(K30="Si el hecho llegara a presentarse, tendría altas consecuencias o efectos sobre la entidad","80%",IF(K30="Si el hecho llegara a presentarse, tendría desastrosas consecuencias o efectos sobre la entidad","100%")))))))))))))))))))))))))))))</f>
        <v>60%</v>
      </c>
      <c r="N30" s="326" t="str">
        <f>VLOOKUP((I30&amp;L30),Hoja1!$B$4:$C$28,2,0)</f>
        <v xml:space="preserve">Alto </v>
      </c>
      <c r="O30" s="207">
        <v>1</v>
      </c>
      <c r="P30" s="192" t="s">
        <v>404</v>
      </c>
      <c r="Q30" s="207" t="str">
        <f t="shared" ref="Q30:Q34" si="13">IF(R30="Preventivo","Probabilidad",IF(R30="Detectivo","Probabilidad", IF(R30="Correctivo","Impacto")))</f>
        <v>Probabilidad</v>
      </c>
      <c r="R30" s="207" t="s">
        <v>52</v>
      </c>
      <c r="S30" s="207" t="s">
        <v>57</v>
      </c>
      <c r="T30" s="208">
        <f>VLOOKUP(R30&amp;S30,Hoja1!$Q$4:$R$9,2,0)</f>
        <v>0.45</v>
      </c>
      <c r="U30" s="207" t="s">
        <v>59</v>
      </c>
      <c r="V30" s="207" t="s">
        <v>62</v>
      </c>
      <c r="W30" s="207" t="s">
        <v>65</v>
      </c>
      <c r="X30" s="208">
        <f>IF(Q30="Probabilidad",($J$30*T30),IF(Q30="Impacto"," "))</f>
        <v>0.36000000000000004</v>
      </c>
      <c r="Y30" s="208" t="str">
        <f>IF(Z30&lt;=20%,'Tabla probabilidad'!$B$5,IF(Z30&lt;=40%,'Tabla probabilidad'!$B$6,IF(Z30&lt;=60%,'Tabla probabilidad'!$B$7,IF(Z30&lt;=80%,'Tabla probabilidad'!$B$8,IF(Z30&lt;=100%,'Tabla probabilidad'!$B$9)))))</f>
        <v>Media</v>
      </c>
      <c r="Z30" s="208">
        <f>IF(R30="Preventivo",($J$30-($J$30*T30)),IF(R30="Detectivo",($J$30-($J$30*T30)),IF(R30="Correctivo",($J$30))))</f>
        <v>0.44</v>
      </c>
      <c r="AA30" s="328" t="str">
        <f>IF(AB30&lt;=20%,'Tabla probabilidad'!$B$5,IF(AB30&lt;=40%,'Tabla probabilidad'!$B$6,IF(AB30&lt;=60%,'Tabla probabilidad'!$B$7,IF(AB30&lt;=80%,'Tabla probabilidad'!$B$8,IF(AB30&lt;=100%,'Tabla probabilidad'!$B$9)))))</f>
        <v>Media</v>
      </c>
      <c r="AB30" s="328">
        <f>AVERAGE(Z30:Z34)</f>
        <v>0.44000000000000006</v>
      </c>
      <c r="AC30" s="208" t="str">
        <f t="shared" ref="AC30:AC34" si="14">IF(AD30&lt;=20%,"Leve",IF(AD30&lt;=40%,"Menor",IF(AD30&lt;=60%,"Moderado",IF(AD30&lt;=80%,"Mayor",IF(AD30&lt;=100%,"Catastrófico")))))</f>
        <v>Moderado</v>
      </c>
      <c r="AD30" s="208">
        <f>IF(Q30="Probabilidad",(($M$30-0)),IF(Q30="Impacto",($M$30-($M$30*T30))))</f>
        <v>0.6</v>
      </c>
      <c r="AE30" s="328" t="str">
        <f>IF(AF30&lt;=20%,"Leve",IF(AF30&lt;=40%,"Menor",IF(AF30&lt;=60%,"Moderado",IF(AF30&lt;=80%,"Mayor",IF(AF30&lt;=100%,"Catastrófico")))))</f>
        <v>Moderado</v>
      </c>
      <c r="AF30" s="328">
        <f>AVERAGE(AD30:AD34)</f>
        <v>0.6</v>
      </c>
      <c r="AG30" s="323" t="str">
        <f>VLOOKUP(AA30&amp;AE30,Hoja1!$B$4:$C$28,2,0)</f>
        <v>Moderado</v>
      </c>
      <c r="AH30" s="326" t="s">
        <v>307</v>
      </c>
      <c r="AI30" s="249" t="s">
        <v>513</v>
      </c>
      <c r="AJ30" s="246" t="s">
        <v>514</v>
      </c>
      <c r="AK30" s="326"/>
      <c r="AL30" s="326"/>
      <c r="AM30" s="326"/>
      <c r="AN30" s="326"/>
    </row>
    <row r="31" spans="1:40" ht="91.5" customHeight="1" x14ac:dyDescent="0.45">
      <c r="A31" s="324"/>
      <c r="B31" s="324"/>
      <c r="C31" s="326"/>
      <c r="D31" s="331"/>
      <c r="E31" s="324"/>
      <c r="F31" s="324"/>
      <c r="G31" s="326"/>
      <c r="H31" s="326"/>
      <c r="I31" s="332"/>
      <c r="J31" s="333"/>
      <c r="K31" s="326"/>
      <c r="L31" s="327"/>
      <c r="M31" s="327"/>
      <c r="N31" s="326"/>
      <c r="O31" s="207">
        <v>2</v>
      </c>
      <c r="P31" s="210" t="s">
        <v>405</v>
      </c>
      <c r="Q31" s="207" t="str">
        <f t="shared" si="13"/>
        <v>Probabilidad</v>
      </c>
      <c r="R31" s="207" t="s">
        <v>52</v>
      </c>
      <c r="S31" s="207" t="s">
        <v>57</v>
      </c>
      <c r="T31" s="208">
        <f>VLOOKUP(R31&amp;S31,Hoja1!$Q$4:$R$9,2,0)</f>
        <v>0.45</v>
      </c>
      <c r="U31" s="207" t="s">
        <v>59</v>
      </c>
      <c r="V31" s="207" t="s">
        <v>62</v>
      </c>
      <c r="W31" s="207" t="s">
        <v>65</v>
      </c>
      <c r="X31" s="208">
        <f t="shared" ref="X31:X34" si="15">IF(Q31="Probabilidad",($J$30*T31),IF(Q31="Impacto"," "))</f>
        <v>0.36000000000000004</v>
      </c>
      <c r="Y31" s="208" t="str">
        <f>IF(Z31&lt;=20%,'Tabla probabilidad'!$B$5,IF(Z31&lt;=40%,'Tabla probabilidad'!$B$6,IF(Z31&lt;=60%,'Tabla probabilidad'!$B$7,IF(Z31&lt;=80%,'Tabla probabilidad'!$B$8,IF(Z31&lt;=100%,'Tabla probabilidad'!$B$9)))))</f>
        <v>Media</v>
      </c>
      <c r="Z31" s="208">
        <f t="shared" ref="Z31:Z34" si="16">IF(R31="Preventivo",($J$30-($J$30*T31)),IF(R31="Detectivo",($J$30-($J$30*T31)),IF(R31="Correctivo",($J$30))))</f>
        <v>0.44</v>
      </c>
      <c r="AA31" s="329"/>
      <c r="AB31" s="329"/>
      <c r="AC31" s="208" t="str">
        <f t="shared" si="14"/>
        <v>Moderado</v>
      </c>
      <c r="AD31" s="208">
        <f t="shared" ref="AD31:AD34" si="17">IF(Q31="Probabilidad",(($M$30-0)),IF(Q31="Impacto",($M$30-($M$30*T31))))</f>
        <v>0.6</v>
      </c>
      <c r="AE31" s="329"/>
      <c r="AF31" s="329"/>
      <c r="AG31" s="324"/>
      <c r="AH31" s="326"/>
      <c r="AI31" s="249" t="s">
        <v>509</v>
      </c>
      <c r="AJ31" s="247"/>
      <c r="AK31" s="326"/>
      <c r="AL31" s="326"/>
      <c r="AM31" s="326"/>
      <c r="AN31" s="326"/>
    </row>
    <row r="32" spans="1:40" ht="78" customHeight="1" x14ac:dyDescent="0.45">
      <c r="A32" s="324"/>
      <c r="B32" s="324"/>
      <c r="C32" s="326"/>
      <c r="D32" s="331"/>
      <c r="E32" s="324"/>
      <c r="F32" s="324"/>
      <c r="G32" s="326"/>
      <c r="H32" s="326"/>
      <c r="I32" s="332"/>
      <c r="J32" s="333"/>
      <c r="K32" s="326"/>
      <c r="L32" s="327"/>
      <c r="M32" s="327"/>
      <c r="N32" s="326"/>
      <c r="O32" s="207">
        <v>3</v>
      </c>
      <c r="P32" s="192" t="s">
        <v>406</v>
      </c>
      <c r="Q32" s="207" t="str">
        <f t="shared" si="13"/>
        <v>Probabilidad</v>
      </c>
      <c r="R32" s="207" t="s">
        <v>52</v>
      </c>
      <c r="S32" s="207" t="s">
        <v>57</v>
      </c>
      <c r="T32" s="208">
        <f>VLOOKUP(R32&amp;S32,Hoja1!$Q$4:$R$9,2,0)</f>
        <v>0.45</v>
      </c>
      <c r="U32" s="207" t="s">
        <v>60</v>
      </c>
      <c r="V32" s="207" t="s">
        <v>62</v>
      </c>
      <c r="W32" s="207" t="s">
        <v>66</v>
      </c>
      <c r="X32" s="208">
        <f t="shared" si="15"/>
        <v>0.36000000000000004</v>
      </c>
      <c r="Y32" s="208" t="str">
        <f>IF(Z32&lt;=20%,'Tabla probabilidad'!$B$5,IF(Z32&lt;=40%,'Tabla probabilidad'!$B$6,IF(Z32&lt;=60%,'Tabla probabilidad'!$B$7,IF(Z32&lt;=80%,'Tabla probabilidad'!$B$8,IF(Z32&lt;=100%,'Tabla probabilidad'!$B$9)))))</f>
        <v>Media</v>
      </c>
      <c r="Z32" s="208">
        <f t="shared" si="16"/>
        <v>0.44</v>
      </c>
      <c r="AA32" s="329"/>
      <c r="AB32" s="329"/>
      <c r="AC32" s="208" t="str">
        <f t="shared" si="14"/>
        <v>Moderado</v>
      </c>
      <c r="AD32" s="208">
        <f t="shared" si="17"/>
        <v>0.6</v>
      </c>
      <c r="AE32" s="329"/>
      <c r="AF32" s="329"/>
      <c r="AG32" s="324"/>
      <c r="AH32" s="326"/>
      <c r="AI32" s="249" t="s">
        <v>510</v>
      </c>
      <c r="AJ32" s="247"/>
      <c r="AK32" s="326"/>
      <c r="AL32" s="326"/>
      <c r="AM32" s="326"/>
      <c r="AN32" s="326"/>
    </row>
    <row r="33" spans="1:40" ht="113.25" customHeight="1" x14ac:dyDescent="0.45">
      <c r="A33" s="324"/>
      <c r="B33" s="324"/>
      <c r="C33" s="326"/>
      <c r="D33" s="331"/>
      <c r="E33" s="324"/>
      <c r="F33" s="324"/>
      <c r="G33" s="326"/>
      <c r="H33" s="326"/>
      <c r="I33" s="332"/>
      <c r="J33" s="333"/>
      <c r="K33" s="326"/>
      <c r="L33" s="327"/>
      <c r="M33" s="327"/>
      <c r="N33" s="326"/>
      <c r="O33" s="207">
        <v>4</v>
      </c>
      <c r="P33" s="192" t="s">
        <v>407</v>
      </c>
      <c r="Q33" s="207" t="str">
        <f t="shared" si="13"/>
        <v>Probabilidad</v>
      </c>
      <c r="R33" s="207" t="s">
        <v>52</v>
      </c>
      <c r="S33" s="207" t="s">
        <v>57</v>
      </c>
      <c r="T33" s="208">
        <f>VLOOKUP(R33&amp;S33,Hoja1!$Q$4:$R$9,2,0)</f>
        <v>0.45</v>
      </c>
      <c r="U33" s="207" t="s">
        <v>59</v>
      </c>
      <c r="V33" s="207" t="s">
        <v>62</v>
      </c>
      <c r="W33" s="207" t="s">
        <v>65</v>
      </c>
      <c r="X33" s="208">
        <f t="shared" si="15"/>
        <v>0.36000000000000004</v>
      </c>
      <c r="Y33" s="208" t="str">
        <f>IF(Z33&lt;=20%,'Tabla probabilidad'!$B$5,IF(Z33&lt;=40%,'Tabla probabilidad'!$B$6,IF(Z33&lt;=60%,'Tabla probabilidad'!$B$7,IF(Z33&lt;=80%,'Tabla probabilidad'!$B$8,IF(Z33&lt;=100%,'Tabla probabilidad'!$B$9)))))</f>
        <v>Media</v>
      </c>
      <c r="Z33" s="208">
        <f t="shared" si="16"/>
        <v>0.44</v>
      </c>
      <c r="AA33" s="329"/>
      <c r="AB33" s="329"/>
      <c r="AC33" s="208" t="str">
        <f t="shared" si="14"/>
        <v>Moderado</v>
      </c>
      <c r="AD33" s="208">
        <f t="shared" si="17"/>
        <v>0.6</v>
      </c>
      <c r="AE33" s="329"/>
      <c r="AF33" s="329"/>
      <c r="AG33" s="324"/>
      <c r="AH33" s="326"/>
      <c r="AI33" s="249" t="s">
        <v>511</v>
      </c>
      <c r="AJ33" s="247"/>
      <c r="AK33" s="326"/>
      <c r="AL33" s="326"/>
      <c r="AM33" s="326"/>
      <c r="AN33" s="326"/>
    </row>
    <row r="34" spans="1:40" ht="121.5" customHeight="1" x14ac:dyDescent="0.45">
      <c r="A34" s="325"/>
      <c r="B34" s="325"/>
      <c r="C34" s="326"/>
      <c r="D34" s="331"/>
      <c r="E34" s="325"/>
      <c r="F34" s="325"/>
      <c r="G34" s="326"/>
      <c r="H34" s="326"/>
      <c r="I34" s="332"/>
      <c r="J34" s="333"/>
      <c r="K34" s="326"/>
      <c r="L34" s="327"/>
      <c r="M34" s="327"/>
      <c r="N34" s="326"/>
      <c r="O34" s="207">
        <v>5</v>
      </c>
      <c r="P34" s="192" t="s">
        <v>413</v>
      </c>
      <c r="Q34" s="207" t="str">
        <f t="shared" si="13"/>
        <v>Probabilidad</v>
      </c>
      <c r="R34" s="207" t="s">
        <v>52</v>
      </c>
      <c r="S34" s="207" t="s">
        <v>57</v>
      </c>
      <c r="T34" s="208">
        <f>VLOOKUP(R34&amp;S34,Hoja1!$Q$4:$R$9,2,0)</f>
        <v>0.45</v>
      </c>
      <c r="U34" s="207" t="s">
        <v>59</v>
      </c>
      <c r="V34" s="207" t="s">
        <v>62</v>
      </c>
      <c r="W34" s="207" t="s">
        <v>65</v>
      </c>
      <c r="X34" s="208">
        <f t="shared" si="15"/>
        <v>0.36000000000000004</v>
      </c>
      <c r="Y34" s="208" t="str">
        <f>IF(Z34&lt;=20%,'Tabla probabilidad'!$B$5,IF(Z34&lt;=40%,'Tabla probabilidad'!$B$6,IF(Z34&lt;=60%,'Tabla probabilidad'!$B$7,IF(Z34&lt;=80%,'Tabla probabilidad'!$B$8,IF(Z34&lt;=100%,'Tabla probabilidad'!$B$9)))))</f>
        <v>Media</v>
      </c>
      <c r="Z34" s="208">
        <f t="shared" si="16"/>
        <v>0.44</v>
      </c>
      <c r="AA34" s="330"/>
      <c r="AB34" s="330"/>
      <c r="AC34" s="208" t="str">
        <f t="shared" si="14"/>
        <v>Moderado</v>
      </c>
      <c r="AD34" s="208">
        <f t="shared" si="17"/>
        <v>0.6</v>
      </c>
      <c r="AE34" s="330"/>
      <c r="AF34" s="330"/>
      <c r="AG34" s="325"/>
      <c r="AH34" s="326"/>
      <c r="AI34" s="249" t="s">
        <v>512</v>
      </c>
      <c r="AJ34" s="248"/>
      <c r="AK34" s="326"/>
      <c r="AL34" s="326"/>
      <c r="AM34" s="326"/>
      <c r="AN34" s="326"/>
    </row>
    <row r="35" spans="1:40" ht="50.1" customHeight="1" x14ac:dyDescent="0.45">
      <c r="A35" s="323">
        <v>6</v>
      </c>
      <c r="B35" s="323" t="s">
        <v>484</v>
      </c>
      <c r="C35" s="326" t="s">
        <v>334</v>
      </c>
      <c r="D35" s="331" t="s">
        <v>408</v>
      </c>
      <c r="E35" s="323" t="s">
        <v>409</v>
      </c>
      <c r="F35" s="323" t="s">
        <v>410</v>
      </c>
      <c r="G35" s="326" t="s">
        <v>41</v>
      </c>
      <c r="H35" s="326">
        <v>26926</v>
      </c>
      <c r="I35" s="332" t="str">
        <f>IF(H35&lt;=2,'Tabla probabilidad'!$B$5,IF(H35&lt;=24,'Tabla probabilidad'!$B$6,IF(H35&lt;=500,'Tabla probabilidad'!$B$7,IF(H35&lt;=5000,'Tabla probabilidad'!$B$8,IF(H35&gt;5000,'Tabla probabilidad'!$B$9)))))</f>
        <v>Muy Alta</v>
      </c>
      <c r="J35" s="333">
        <f>IF(H35&lt;=2,'Tabla probabilidad'!$D$5,IF(H35&lt;=24,'Tabla probabilidad'!$D$6,IF(H35&lt;=500,'Tabla probabilidad'!$D$7,IF(H35&lt;=5000,'Tabla probabilidad'!$D$8,IF(H35&gt;5000,'Tabla probabilidad'!$D$9)))))</f>
        <v>1</v>
      </c>
      <c r="K35" s="326" t="s">
        <v>314</v>
      </c>
      <c r="L35" s="326" t="str">
        <f>IF(K35="El riesgo afecta la imagen de alguna área de la organización","Leve",IF(K35="El riesgo afecta la imagen de la entidad internamente, de conocimiento general, nivel interno, alta dirección, contratista y/o de provedores","Menor",IF(K35="El riesgo afecta la imagen de la entidad con algunos usuarios de relevancia frente al logro de los objetivos","Moderado",IF(K35="El riesgo afecta la imagen de de la entidad con efecto publicitario sostenido a nivel del sector justicia","Mayor",IF(K35="El riesgo afecta la imagen de la entidad a nivel nacional, con efecto publicitarios sostenible a nivel país","Catastrófico",IF(K35="Impacto que afecte la ejecución presupuestal en un valor ≥0,5%.","Leve",IF(K35="Impacto que afecte la ejecución presupuestal en un valor ≥1%.","Menor",IF(K35="Impacto que afecte la ejecución presupuestal en un valor ≥5%.","Moderado",IF(K35="Impacto que afecte la ejecución presupuestal en un valor ≥20%.","Mayor",IF(K35="Impacto que afecte la ejecución presupuestal en un valor ≥50%.","Catastrófico",IF(K35="Incumplimiento máximo del 5% de la meta planeada","Leve",IF(K35="Incumplimiento máximo del 15% de la meta planeada","Menor",IF(K35="Incumplimiento máximo del 20% de la meta planeada","Moderado",IF(K35="Incumplimiento máximo del 50% de la meta planeada","Mayor",IF(K35="Incumplimiento máximo del 80% de la meta planeada","Catastrófico",IF(K35="Cualquier afectación a la violacion de los derechos de los ciudadanos se considera con consecuencias altas","Mayor",IF(K35="Cualquier afectación a la violacion de los derechos de los ciudadanos se considera con consecuencias desastrosas","Catastrófico",IF(K35="Afecta la Prestación del Servicio de Administración de Justicia en 5%","Leve",IF(K35="Afecta la Prestación del Servicio de Administración de Justicia en 10%","Menor",IF(K35="Afecta la Prestación del Servicio de Administración de Justicia en 15%","Moderado",IF(K35="Afecta la Prestación del Servicio de Administración de Justicia en 20%","Mayor",IF(K35="Afecta la Prestación del Servicio de Administración de Justicia en más del 50%","Catastrófico",IF(K35="Cualquier acto indebido de los servidores judiciales genera altas consecuencias para la entidad","Mayor",IF(K35="Cualquier acto indebido de los servidores judiciales genera consecuencias desastrosas para la entidad","Catastrófico",IF(K35="Si el hecho llegara a presentarse, tendría consecuencias o efectos mínimos sobre la entidad","Leve",IF(K35="Si el hecho llegara a presentarse, tendría bajo impacto o efecto sobre la entidad","Menor",IF(K35="Si el hecho llegara a presentarse, tendría medianas consecuencias o efectos sobre la entidad","Moderado",IF(K35="Si el hecho llegara a presentarse, tendría altas consecuencias o efectos sobre la entidad","Mayor",IF(K35="Si el hecho llegara a presentarse, tendría desastrosas consecuencias o efectos sobre la entidad","Catastrófico")))))))))))))))))))))))))))))</f>
        <v>Moderado</v>
      </c>
      <c r="M35" s="326" t="str">
        <f>IF(K35="El riesgo afecta la imagen de alguna área de la organización","20%",IF(K35="El riesgo afecta la imagen de la entidad internamente, de conocimiento general, nivel interno, alta dirección, contratista y/o de provedores","40%",IF(K35="El riesgo afecta la imagen de la entidad con algunos usuarios de relevancia frente al logro de los objetivos","60%",IF(K35="El riesgo afecta la imagen de de la entidad con efecto publicitario sostenido a nivel del sector justicia","80%",IF(K35="El riesgo afecta la imagen de la entidad a nivel nacional, con efecto publicitarios sostenible a nivel país","100%",IF(K35="Impacto que afecte la ejecución presupuestal en un valor ≥0,5%.","20%",IF(K35="Impacto que afecte la ejecución presupuestal en un valor ≥1%.","40%",IF(K35="Impacto que afecte la ejecución presupuestal en un valor ≥5%.","60%",IF(K35="Impacto que afecte la ejecución presupuestal en un valor ≥20%.","80%",IF(K35="Impacto que afecte la ejecución presupuestal en un valor ≥50%.","100%",IF(K35="Incumplimiento máximo del 5% de la meta planeada","20%",IF(K35="Incumplimiento máximo del 15% de la meta planeada","40%",IF(K35="Incumplimiento máximo del 20% de la meta planeada","60%",IF(K35="Incumplimiento máximo del 50% de la meta planeada","80%",IF(K35="Incumplimiento máximo del 80% de la meta planeada","100%",IF(K35="Cualquier afectación a la violacion de los derechos de los ciudadanos se considera con consecuencias altas","80%",IF(K35="Cualquier afectación a la violacion de los derechos de los ciudadanos se considera con consecuencias desastrosas","100%",IF(K35="Afecta la Prestación del Servicio de Administración de Justicia en 5%","20%",IF(K35="Afecta la Prestación del Servicio de Administración de Justicia en 10%","40%",IF(K35="Afecta la Prestación del Servicio de Administración de Justicia en 15%","60%",IF(K35="Afecta la Prestación del Servicio de Administración de Justicia en 20%","80%",IF(K35="Afecta la Prestación del Servicio de Administración de Justicia en más del 50%","100%",IF(K35="Cualquier acto indebido de los servidores judiciales genera altas consecuencias para la entidad","80%",IF(K35="Cualquier acto indebido de los servidores judiciales genera consecuencias desastrosas para la entidad","100%",IF(K35="Si el hecho llegara a presentarse, tendría consecuencias o efectos mínimos sobre la entidad","20%",IF(K35="Si el hecho llegara a presentarse, tendría bajo impacto o efecto sobre la entidad","40%",IF(K35="Si el hecho llegara a presentarse, tendría medianas consecuencias o efectos sobre la entidad","60%",IF(K35="Si el hecho llegara a presentarse, tendría altas consecuencias o efectos sobre la entidad","80%",IF(K35="Si el hecho llegara a presentarse, tendría desastrosas consecuencias o efectos sobre la entidad","100%")))))))))))))))))))))))))))))</f>
        <v>60%</v>
      </c>
      <c r="N35" s="326" t="str">
        <f>VLOOKUP((I35&amp;L35),Hoja1!$B$4:$C$28,2,0)</f>
        <v xml:space="preserve">Alto </v>
      </c>
      <c r="O35" s="207">
        <v>1</v>
      </c>
      <c r="P35" s="211" t="s">
        <v>412</v>
      </c>
      <c r="Q35" s="207" t="str">
        <f t="shared" ref="Q35:Q39" si="18">IF(R35="Preventivo","Probabilidad",IF(R35="Detectivo","Probabilidad", IF(R35="Correctivo","Impacto")))</f>
        <v>Probabilidad</v>
      </c>
      <c r="R35" s="207" t="s">
        <v>52</v>
      </c>
      <c r="S35" s="207" t="s">
        <v>57</v>
      </c>
      <c r="T35" s="208">
        <f>VLOOKUP(R35&amp;S35,Hoja1!$Q$4:$R$9,2,0)</f>
        <v>0.45</v>
      </c>
      <c r="U35" s="207" t="s">
        <v>59</v>
      </c>
      <c r="V35" s="207" t="s">
        <v>62</v>
      </c>
      <c r="W35" s="207" t="s">
        <v>65</v>
      </c>
      <c r="X35" s="208">
        <f>IF(Q35="Probabilidad",($J$30*T35),IF(Q35="Impacto"," "))</f>
        <v>0.36000000000000004</v>
      </c>
      <c r="Y35" s="208" t="str">
        <f>IF(Z35&lt;=20%,'Tabla probabilidad'!$B$5,IF(Z35&lt;=40%,'Tabla probabilidad'!$B$6,IF(Z35&lt;=60%,'Tabla probabilidad'!$B$7,IF(Z35&lt;=80%,'Tabla probabilidad'!$B$8,IF(Z35&lt;=100%,'Tabla probabilidad'!$B$9)))))</f>
        <v>Media</v>
      </c>
      <c r="Z35" s="208">
        <f>IF(R35="Preventivo",($J$30-($J$30*T35)),IF(R35="Detectivo",($J$30-($J$30*T35)),IF(R35="Correctivo",($J$30))))</f>
        <v>0.44</v>
      </c>
      <c r="AA35" s="328" t="str">
        <f>IF(AB35&lt;=20%,'Tabla probabilidad'!$B$5,IF(AB35&lt;=40%,'Tabla probabilidad'!$B$6,IF(AB35&lt;=60%,'Tabla probabilidad'!$B$7,IF(AB35&lt;=80%,'Tabla probabilidad'!$B$8,IF(AB35&lt;=100%,'Tabla probabilidad'!$B$9)))))</f>
        <v>Media</v>
      </c>
      <c r="AB35" s="328">
        <f>AVERAGE(Z35:Z39)</f>
        <v>0.44000000000000006</v>
      </c>
      <c r="AC35" s="208" t="str">
        <f t="shared" ref="AC35:AC39" si="19">IF(AD35&lt;=20%,"Leve",IF(AD35&lt;=40%,"Menor",IF(AD35&lt;=60%,"Moderado",IF(AD35&lt;=80%,"Mayor",IF(AD35&lt;=100%,"Catastrófico")))))</f>
        <v>Moderado</v>
      </c>
      <c r="AD35" s="208">
        <f>IF(Q35="Probabilidad",(($M$30-0)),IF(Q35="Impacto",($M$30-($M$30*T35))))</f>
        <v>0.6</v>
      </c>
      <c r="AE35" s="328" t="str">
        <f>IF(AF35&lt;=20%,"Leve",IF(AF35&lt;=40%,"Menor",IF(AF35&lt;=60%,"Moderado",IF(AF35&lt;=80%,"Mayor",IF(AF35&lt;=100%,"Catastrófico")))))</f>
        <v>Moderado</v>
      </c>
      <c r="AF35" s="328">
        <f>AVERAGE(AD35:AD39)</f>
        <v>0.6</v>
      </c>
      <c r="AG35" s="323" t="str">
        <f>VLOOKUP(AA35&amp;AE35,Hoja1!$B$4:$C$28,2,0)</f>
        <v>Moderado</v>
      </c>
      <c r="AH35" s="326" t="s">
        <v>307</v>
      </c>
      <c r="AI35" s="326" t="s">
        <v>515</v>
      </c>
      <c r="AJ35" s="326" t="s">
        <v>516</v>
      </c>
      <c r="AK35" s="326"/>
      <c r="AL35" s="326"/>
      <c r="AM35" s="326"/>
      <c r="AN35" s="326"/>
    </row>
    <row r="36" spans="1:40" ht="98.25" customHeight="1" x14ac:dyDescent="0.45">
      <c r="A36" s="324"/>
      <c r="B36" s="324"/>
      <c r="C36" s="326"/>
      <c r="D36" s="331"/>
      <c r="E36" s="324"/>
      <c r="F36" s="324"/>
      <c r="G36" s="326"/>
      <c r="H36" s="326"/>
      <c r="I36" s="332"/>
      <c r="J36" s="333"/>
      <c r="K36" s="326"/>
      <c r="L36" s="327"/>
      <c r="M36" s="327"/>
      <c r="N36" s="326"/>
      <c r="O36" s="207">
        <v>2</v>
      </c>
      <c r="P36" s="211" t="s">
        <v>414</v>
      </c>
      <c r="Q36" s="207" t="str">
        <f t="shared" si="18"/>
        <v>Probabilidad</v>
      </c>
      <c r="R36" s="207" t="s">
        <v>52</v>
      </c>
      <c r="S36" s="207" t="s">
        <v>57</v>
      </c>
      <c r="T36" s="208">
        <f>VLOOKUP(R36&amp;S36,Hoja1!$Q$4:$R$9,2,0)</f>
        <v>0.45</v>
      </c>
      <c r="U36" s="207" t="s">
        <v>59</v>
      </c>
      <c r="V36" s="207" t="s">
        <v>62</v>
      </c>
      <c r="W36" s="207" t="s">
        <v>65</v>
      </c>
      <c r="X36" s="208">
        <f t="shared" ref="X36:X39" si="20">IF(Q36="Probabilidad",($J$30*T36),IF(Q36="Impacto"," "))</f>
        <v>0.36000000000000004</v>
      </c>
      <c r="Y36" s="208" t="str">
        <f>IF(Z36&lt;=20%,'Tabla probabilidad'!$B$5,IF(Z36&lt;=40%,'Tabla probabilidad'!$B$6,IF(Z36&lt;=60%,'Tabla probabilidad'!$B$7,IF(Z36&lt;=80%,'Tabla probabilidad'!$B$8,IF(Z36&lt;=100%,'Tabla probabilidad'!$B$9)))))</f>
        <v>Media</v>
      </c>
      <c r="Z36" s="208">
        <f t="shared" ref="Z36:Z39" si="21">IF(R36="Preventivo",($J$30-($J$30*T36)),IF(R36="Detectivo",($J$30-($J$30*T36)),IF(R36="Correctivo",($J$30))))</f>
        <v>0.44</v>
      </c>
      <c r="AA36" s="329"/>
      <c r="AB36" s="329"/>
      <c r="AC36" s="208" t="str">
        <f t="shared" si="19"/>
        <v>Moderado</v>
      </c>
      <c r="AD36" s="208">
        <f t="shared" ref="AD36:AD39" si="22">IF(Q36="Probabilidad",(($M$30-0)),IF(Q36="Impacto",($M$30-($M$30*T36))))</f>
        <v>0.6</v>
      </c>
      <c r="AE36" s="329"/>
      <c r="AF36" s="329"/>
      <c r="AG36" s="324"/>
      <c r="AH36" s="326"/>
      <c r="AI36" s="326"/>
      <c r="AJ36" s="326"/>
      <c r="AK36" s="326"/>
      <c r="AL36" s="326"/>
      <c r="AM36" s="326"/>
      <c r="AN36" s="326"/>
    </row>
    <row r="37" spans="1:40" ht="78" customHeight="1" x14ac:dyDescent="0.45">
      <c r="A37" s="324"/>
      <c r="B37" s="324"/>
      <c r="C37" s="326"/>
      <c r="D37" s="331"/>
      <c r="E37" s="324"/>
      <c r="F37" s="324"/>
      <c r="G37" s="326"/>
      <c r="H37" s="326"/>
      <c r="I37" s="332"/>
      <c r="J37" s="333"/>
      <c r="K37" s="326"/>
      <c r="L37" s="327"/>
      <c r="M37" s="327"/>
      <c r="N37" s="326"/>
      <c r="O37" s="207">
        <v>3</v>
      </c>
      <c r="P37" s="210" t="s">
        <v>415</v>
      </c>
      <c r="Q37" s="207" t="str">
        <f t="shared" si="18"/>
        <v>Probabilidad</v>
      </c>
      <c r="R37" s="207" t="s">
        <v>52</v>
      </c>
      <c r="S37" s="207" t="s">
        <v>57</v>
      </c>
      <c r="T37" s="208">
        <f>VLOOKUP(R37&amp;S37,Hoja1!$Q$4:$R$9,2,0)</f>
        <v>0.45</v>
      </c>
      <c r="U37" s="207" t="s">
        <v>60</v>
      </c>
      <c r="V37" s="207" t="s">
        <v>62</v>
      </c>
      <c r="W37" s="207" t="s">
        <v>66</v>
      </c>
      <c r="X37" s="208">
        <f t="shared" si="20"/>
        <v>0.36000000000000004</v>
      </c>
      <c r="Y37" s="208" t="str">
        <f>IF(Z37&lt;=20%,'Tabla probabilidad'!$B$5,IF(Z37&lt;=40%,'Tabla probabilidad'!$B$6,IF(Z37&lt;=60%,'Tabla probabilidad'!$B$7,IF(Z37&lt;=80%,'Tabla probabilidad'!$B$8,IF(Z37&lt;=100%,'Tabla probabilidad'!$B$9)))))</f>
        <v>Media</v>
      </c>
      <c r="Z37" s="208">
        <f t="shared" si="21"/>
        <v>0.44</v>
      </c>
      <c r="AA37" s="329"/>
      <c r="AB37" s="329"/>
      <c r="AC37" s="208" t="str">
        <f t="shared" si="19"/>
        <v>Moderado</v>
      </c>
      <c r="AD37" s="208">
        <f t="shared" si="22"/>
        <v>0.6</v>
      </c>
      <c r="AE37" s="329"/>
      <c r="AF37" s="329"/>
      <c r="AG37" s="324"/>
      <c r="AH37" s="326"/>
      <c r="AI37" s="326"/>
      <c r="AJ37" s="326"/>
      <c r="AK37" s="326"/>
      <c r="AL37" s="326"/>
      <c r="AM37" s="326"/>
      <c r="AN37" s="326"/>
    </row>
    <row r="38" spans="1:40" ht="50.1" customHeight="1" x14ac:dyDescent="0.45">
      <c r="A38" s="324"/>
      <c r="B38" s="324"/>
      <c r="C38" s="326"/>
      <c r="D38" s="331"/>
      <c r="E38" s="324"/>
      <c r="F38" s="324"/>
      <c r="G38" s="326"/>
      <c r="H38" s="326"/>
      <c r="I38" s="332"/>
      <c r="J38" s="333"/>
      <c r="K38" s="326"/>
      <c r="L38" s="327"/>
      <c r="M38" s="327"/>
      <c r="N38" s="326"/>
      <c r="O38" s="207">
        <v>4</v>
      </c>
      <c r="P38" s="192" t="s">
        <v>411</v>
      </c>
      <c r="Q38" s="207" t="str">
        <f t="shared" si="18"/>
        <v>Probabilidad</v>
      </c>
      <c r="R38" s="207" t="s">
        <v>52</v>
      </c>
      <c r="S38" s="207" t="s">
        <v>57</v>
      </c>
      <c r="T38" s="208">
        <f>VLOOKUP(R38&amp;S38,Hoja1!$Q$4:$R$9,2,0)</f>
        <v>0.45</v>
      </c>
      <c r="U38" s="207" t="s">
        <v>59</v>
      </c>
      <c r="V38" s="207" t="s">
        <v>62</v>
      </c>
      <c r="W38" s="207" t="s">
        <v>65</v>
      </c>
      <c r="X38" s="208">
        <f t="shared" si="20"/>
        <v>0.36000000000000004</v>
      </c>
      <c r="Y38" s="208" t="str">
        <f>IF(Z38&lt;=20%,'Tabla probabilidad'!$B$5,IF(Z38&lt;=40%,'Tabla probabilidad'!$B$6,IF(Z38&lt;=60%,'Tabla probabilidad'!$B$7,IF(Z38&lt;=80%,'Tabla probabilidad'!$B$8,IF(Z38&lt;=100%,'Tabla probabilidad'!$B$9)))))</f>
        <v>Media</v>
      </c>
      <c r="Z38" s="208">
        <f t="shared" si="21"/>
        <v>0.44</v>
      </c>
      <c r="AA38" s="329"/>
      <c r="AB38" s="329"/>
      <c r="AC38" s="208" t="str">
        <f t="shared" si="19"/>
        <v>Moderado</v>
      </c>
      <c r="AD38" s="208">
        <f t="shared" si="22"/>
        <v>0.6</v>
      </c>
      <c r="AE38" s="329"/>
      <c r="AF38" s="329"/>
      <c r="AG38" s="324"/>
      <c r="AH38" s="326"/>
      <c r="AI38" s="326"/>
      <c r="AJ38" s="326"/>
      <c r="AK38" s="326"/>
      <c r="AL38" s="326"/>
      <c r="AM38" s="326"/>
      <c r="AN38" s="326"/>
    </row>
    <row r="39" spans="1:40" ht="51" customHeight="1" thickBot="1" x14ac:dyDescent="0.5">
      <c r="A39" s="325"/>
      <c r="B39" s="325"/>
      <c r="C39" s="326"/>
      <c r="D39" s="331"/>
      <c r="E39" s="325"/>
      <c r="F39" s="325"/>
      <c r="G39" s="326"/>
      <c r="H39" s="326"/>
      <c r="I39" s="332"/>
      <c r="J39" s="333"/>
      <c r="K39" s="326"/>
      <c r="L39" s="327"/>
      <c r="M39" s="327"/>
      <c r="N39" s="326"/>
      <c r="O39" s="207">
        <v>5</v>
      </c>
      <c r="P39" s="192" t="s">
        <v>412</v>
      </c>
      <c r="Q39" s="207" t="str">
        <f t="shared" si="18"/>
        <v>Probabilidad</v>
      </c>
      <c r="R39" s="207" t="s">
        <v>52</v>
      </c>
      <c r="S39" s="207" t="s">
        <v>57</v>
      </c>
      <c r="T39" s="208">
        <f>VLOOKUP(R39&amp;S39,Hoja1!$Q$4:$R$9,2,0)</f>
        <v>0.45</v>
      </c>
      <c r="U39" s="207" t="s">
        <v>59</v>
      </c>
      <c r="V39" s="207" t="s">
        <v>62</v>
      </c>
      <c r="W39" s="207" t="s">
        <v>65</v>
      </c>
      <c r="X39" s="208">
        <f t="shared" si="20"/>
        <v>0.36000000000000004</v>
      </c>
      <c r="Y39" s="208" t="str">
        <f>IF(Z39&lt;=20%,'Tabla probabilidad'!$B$5,IF(Z39&lt;=40%,'Tabla probabilidad'!$B$6,IF(Z39&lt;=60%,'Tabla probabilidad'!$B$7,IF(Z39&lt;=80%,'Tabla probabilidad'!$B$8,IF(Z39&lt;=100%,'Tabla probabilidad'!$B$9)))))</f>
        <v>Media</v>
      </c>
      <c r="Z39" s="208">
        <f t="shared" si="21"/>
        <v>0.44</v>
      </c>
      <c r="AA39" s="330"/>
      <c r="AB39" s="330"/>
      <c r="AC39" s="208" t="str">
        <f t="shared" si="19"/>
        <v>Moderado</v>
      </c>
      <c r="AD39" s="208">
        <f t="shared" si="22"/>
        <v>0.6</v>
      </c>
      <c r="AE39" s="330"/>
      <c r="AF39" s="330"/>
      <c r="AG39" s="325"/>
      <c r="AH39" s="326"/>
      <c r="AI39" s="326"/>
      <c r="AJ39" s="326"/>
      <c r="AK39" s="326"/>
      <c r="AL39" s="326"/>
      <c r="AM39" s="326"/>
      <c r="AN39" s="326"/>
    </row>
    <row r="40" spans="1:40" ht="66.75" customHeight="1" thickBot="1" x14ac:dyDescent="0.5">
      <c r="A40" s="326">
        <v>7</v>
      </c>
      <c r="B40" s="323" t="s">
        <v>485</v>
      </c>
      <c r="C40" s="326" t="s">
        <v>357</v>
      </c>
      <c r="D40" s="334" t="s">
        <v>517</v>
      </c>
      <c r="E40" s="326" t="s">
        <v>356</v>
      </c>
      <c r="F40" s="326" t="s">
        <v>361</v>
      </c>
      <c r="G40" s="326" t="s">
        <v>339</v>
      </c>
      <c r="H40" s="326">
        <v>3000000</v>
      </c>
      <c r="I40" s="332" t="str">
        <f>IF(H40&lt;=2,'Tabla probabilidad'!$B$5,IF(H40&lt;=24,'Tabla probabilidad'!$B$6,IF(H40&lt;=500,'Tabla probabilidad'!$B$7,IF(H40&lt;=5000,'Tabla probabilidad'!$B$8,IF(H40&gt;5000,'Tabla probabilidad'!$B$9)))))</f>
        <v>Muy Alta</v>
      </c>
      <c r="J40" s="333">
        <f>IF(H40&lt;=2,'Tabla probabilidad'!$D$5,IF(H40&lt;=24,'Tabla probabilidad'!$D$6,IF(H40&lt;=500,'Tabla probabilidad'!$D$7,IF(H40&lt;=5000,'Tabla probabilidad'!$D$8,IF(H40&gt;5000,'Tabla probabilidad'!$D$9)))))</f>
        <v>1</v>
      </c>
      <c r="K40" s="326" t="s">
        <v>354</v>
      </c>
      <c r="L40" s="326" t="str">
        <f>IF(K40="El riesgo afecta la imagen de alguna área de la organización","Leve",IF(K40="El riesgo afecta la imagen de la entidad internamente, de conocimiento general, nivel interno, alta dirección, contratista y/o de provedores","Menor",IF(K40="El riesgo afecta la imagen de la entidad con algunos usuarios de relevancia frente al logro de los objetivos","Moderado",IF(K40="El riesgo afecta la imagen de de la entidad con efecto publicitario sostenido a nivel del sector justicia","Mayor",IF(K40="El riesgo afecta la imagen de la entidad a nivel nacional, con efecto publicitarios sostenible a nivel país","Catastrófico",IF(K40="Impacto que afecte la ejecución presupuestal en un valor ≥0,5%.","Leve",IF(K40="Impacto que afecte la ejecución presupuestal en un valor ≥1%.","Menor",IF(K40="Impacto que afecte la ejecución presupuestal en un valor ≥5%.","Moderado",IF(K40="Impacto que afecte la ejecución presupuestal en un valor ≥20%.","Mayor",IF(K40="Impacto que afecte la ejecución presupuestal en un valor ≥50%.","Catastrófico",IF(K40="Incumplimiento máximo del 5% de la meta planeada","Leve",IF(K40="Incumplimiento máximo del 15% de la meta planeada","Menor",IF(K40="Incumplimiento máximo del 20% de la meta planeada","Moderado",IF(K40="Incumplimiento máximo del 50% de la meta planeada","Mayor",IF(K40="Incumplimiento máximo del 80% de la meta planeada","Catastrófico",IF(K40="Cualquier afectación a la violacion de los derechos de los ciudadanos se considera con consecuencias altas","Mayor",IF(K40="Cualquier afectación a la violacion de los derechos de los ciudadanos se considera con consecuencias desastrosas","Catastrófico",IF(K40="Afecta la Prestación del Servicio de Administración de Justicia en 5%","Leve",IF(K40="Afecta la Prestación del Servicio de Administración de Justicia en 10%","Menor",IF(K40="Afecta la Prestación del Servicio de Administración de Justicia en 15%","Moderado",IF(K40="Afecta la Prestación del Servicio de Administración de Justicia en 20%","Mayor",IF(K40="Afecta la Prestación del Servicio de Administración de Justicia en más del 50%","Catastrófico",IF(K40="Cualquier acto indebido de los servidores judiciales genera altas consecuencias para la entidad","Mayor",IF(K40="Cualquier acto indebido de los servidores judiciales genera consecuencias desastrosas para la entidad","Catastrófico",IF(K40="Si el hecho llegara a presentarse, tendría consecuencias o efectos mínimos sobre la entidad","Leve",IF(K40="Si el hecho llegara a presentarse, tendría bajo impacto o efecto sobre la entidad","Menor",IF(K40="Si el hecho llegara a presentarse, tendría medianas consecuencias o efectos sobre la entidad","Moderado",IF(K40="Si el hecho llegara a presentarse, tendría altas consecuencias o efectos sobre la entidad","Mayor",IF(K40="Si el hecho llegara a presentarse, tendría desastrosas consecuencias o efectos sobre la entidad","Catastrófico")))))))))))))))))))))))))))))</f>
        <v>Mayor</v>
      </c>
      <c r="M40" s="326" t="str">
        <f>IF(K40="El riesgo afecta la imagen de alguna área de la organización","20%",IF(K40="El riesgo afecta la imagen de la entidad internamente, de conocimiento general, nivel interno, alta dirección, contratista y/o de provedores","40%",IF(K40="El riesgo afecta la imagen de la entidad con algunos usuarios de relevancia frente al logro de los objetivos","60%",IF(K40="El riesgo afecta la imagen de de la entidad con efecto publicitario sostenido a nivel del sector justicia","80%",IF(K40="El riesgo afecta la imagen de la entidad a nivel nacional, con efecto publicitarios sostenible a nivel país","100%",IF(K40="Impacto que afecte la ejecución presupuestal en un valor ≥0,5%.","20%",IF(K40="Impacto que afecte la ejecución presupuestal en un valor ≥1%.","40%",IF(K40="Impacto que afecte la ejecución presupuestal en un valor ≥5%.","60%",IF(K40="Impacto que afecte la ejecución presupuestal en un valor ≥20%.","80%",IF(K40="Impacto que afecte la ejecución presupuestal en un valor ≥50%.","100%",IF(K40="Incumplimiento máximo del 5% de la meta planeada","20%",IF(K40="Incumplimiento máximo del 15% de la meta planeada","40%",IF(K40="Incumplimiento máximo del 20% de la meta planeada","60%",IF(K40="Incumplimiento máximo del 50% de la meta planeada","80%",IF(K40="Incumplimiento máximo del 80% de la meta planeada","100%",IF(K40="Cualquier afectación a la violacion de los derechos de los ciudadanos se considera con consecuencias altas","80%",IF(K40="Cualquier afectación a la violacion de los derechos de los ciudadanos se considera con consecuencias desastrosas","100%",IF(K40="Afecta la Prestación del Servicio de Administración de Justicia en 5%","20%",IF(K40="Afecta la Prestación del Servicio de Administración de Justicia en 10%","40%",IF(K40="Afecta la Prestación del Servicio de Administración de Justicia en 15%","60%",IF(K40="Afecta la Prestación del Servicio de Administración de Justicia en 20%","80%",IF(K40="Afecta la Prestación del Servicio de Administración de Justicia en más del 50%","100%",IF(K40="Cualquier acto indebido de los servidores judiciales genera altas consecuencias para la entidad","80%",IF(K40="Cualquier acto indebido de los servidores judiciales genera consecuencias desastrosas para la entidad","100%",IF(K40="Si el hecho llegara a presentarse, tendría consecuencias o efectos mínimos sobre la entidad","20%",IF(K40="Si el hecho llegara a presentarse, tendría bajo impacto o efecto sobre la entidad","40%",IF(K40="Si el hecho llegara a presentarse, tendría medianas consecuencias o efectos sobre la entidad","60%",IF(K40="Si el hecho llegara a presentarse, tendría altas consecuencias o efectos sobre la entidad","80%",IF(K40="Si el hecho llegara a presentarse, tendría desastrosas consecuencias o efectos sobre la entidad","100%")))))))))))))))))))))))))))))</f>
        <v>80%</v>
      </c>
      <c r="N40" s="326" t="str">
        <f>VLOOKUP((I40&amp;L40),Hoja1!$B$4:$C$28,2,0)</f>
        <v xml:space="preserve">Alto </v>
      </c>
      <c r="O40" s="184">
        <v>1</v>
      </c>
      <c r="P40" s="199" t="s">
        <v>358</v>
      </c>
      <c r="Q40" s="184" t="str">
        <f t="shared" si="0"/>
        <v>Probabilidad</v>
      </c>
      <c r="R40" s="184" t="s">
        <v>52</v>
      </c>
      <c r="S40" s="184" t="s">
        <v>57</v>
      </c>
      <c r="T40" s="185">
        <f>VLOOKUP(R40&amp;S40,Hoja1!$Q$4:$R$9,2,0)</f>
        <v>0.45</v>
      </c>
      <c r="U40" s="184" t="s">
        <v>59</v>
      </c>
      <c r="V40" s="184" t="s">
        <v>62</v>
      </c>
      <c r="W40" s="184" t="s">
        <v>65</v>
      </c>
      <c r="X40" s="185">
        <f>IF(Q40="Probabilidad",($J$40*T40),IF(Q40="Impacto"," "))</f>
        <v>0.45</v>
      </c>
      <c r="Y40" s="185" t="str">
        <f>IF(Z40&lt;=20%,'Tabla probabilidad'!$B$5,IF(Z40&lt;=40%,'Tabla probabilidad'!$B$6,IF(Z40&lt;=60%,'Tabla probabilidad'!$B$7,IF(Z40&lt;=80%,'Tabla probabilidad'!$B$8,IF(Z40&lt;=100%,'Tabla probabilidad'!$B$9)))))</f>
        <v>Media</v>
      </c>
      <c r="Z40" s="185">
        <f>IF(R40="Preventivo",(J40-(J40*T40)),IF(R40="Detectivo",(J40-(J40*T40)),IF(R40="Correctivo",(J40))))</f>
        <v>0.55000000000000004</v>
      </c>
      <c r="AA40" s="328" t="str">
        <f>IF(AB40&lt;=20%,'Tabla probabilidad'!$B$5,IF(AB40&lt;=40%,'Tabla probabilidad'!$B$6,IF(AB40&lt;=60%,'Tabla probabilidad'!$B$7,IF(AB40&lt;=80%,'Tabla probabilidad'!$B$8,IF(AB40&lt;=100%,'Tabla probabilidad'!$B$9)))))</f>
        <v>Media</v>
      </c>
      <c r="AB40" s="328">
        <f>AVERAGE(Z40:Z44)</f>
        <v>0.55000000000000004</v>
      </c>
      <c r="AC40" s="185" t="str">
        <f t="shared" si="1"/>
        <v>Mayor</v>
      </c>
      <c r="AD40" s="185">
        <f>IF(Q40="Probabilidad",(($M$40-0)),IF(Q40="Impacto",($M$40-($M$40*T40))))</f>
        <v>0.8</v>
      </c>
      <c r="AE40" s="328" t="str">
        <f>IF(AF40&lt;=20%,"Leve",IF(AF40&lt;=40%,"Menor",IF(AF40&lt;=60%,"Moderado",IF(AF40&lt;=80%,"Mayor",IF(AF40&lt;=100%,"Catastrófico")))))</f>
        <v>Mayor</v>
      </c>
      <c r="AF40" s="328">
        <f>AVERAGE(AD40:AD44)</f>
        <v>0.8</v>
      </c>
      <c r="AG40" s="323" t="str">
        <f>VLOOKUP(AA40&amp;AE40,Hoja1!$B$4:$C$28,2,0)</f>
        <v xml:space="preserve">Alto </v>
      </c>
      <c r="AH40" s="326" t="s">
        <v>305</v>
      </c>
      <c r="AI40" s="326" t="s">
        <v>518</v>
      </c>
      <c r="AJ40" s="326" t="s">
        <v>516</v>
      </c>
      <c r="AK40" s="326"/>
      <c r="AL40" s="326"/>
      <c r="AM40" s="326"/>
      <c r="AN40" s="326"/>
    </row>
    <row r="41" spans="1:40" ht="48.75" customHeight="1" x14ac:dyDescent="0.45">
      <c r="A41" s="326"/>
      <c r="B41" s="324"/>
      <c r="C41" s="326"/>
      <c r="D41" s="335"/>
      <c r="E41" s="326"/>
      <c r="F41" s="326"/>
      <c r="G41" s="326"/>
      <c r="H41" s="326"/>
      <c r="I41" s="332"/>
      <c r="J41" s="333"/>
      <c r="K41" s="326"/>
      <c r="L41" s="327"/>
      <c r="M41" s="327"/>
      <c r="N41" s="326"/>
      <c r="O41" s="184">
        <v>2</v>
      </c>
      <c r="P41" s="199" t="s">
        <v>359</v>
      </c>
      <c r="Q41" s="184" t="str">
        <f t="shared" si="0"/>
        <v>Probabilidad</v>
      </c>
      <c r="R41" s="184" t="s">
        <v>52</v>
      </c>
      <c r="S41" s="184" t="s">
        <v>57</v>
      </c>
      <c r="T41" s="185">
        <f>VLOOKUP(R41&amp;S41,Hoja1!$Q$4:$R$9,2,0)</f>
        <v>0.45</v>
      </c>
      <c r="U41" s="184" t="s">
        <v>59</v>
      </c>
      <c r="V41" s="184" t="s">
        <v>62</v>
      </c>
      <c r="W41" s="184" t="s">
        <v>65</v>
      </c>
      <c r="X41" s="185">
        <f t="shared" ref="X41:X44" si="23">IF(Q41="Probabilidad",($J$40*T41),IF(Q41="Impacto"," "))</f>
        <v>0.45</v>
      </c>
      <c r="Y41" s="185" t="str">
        <f>IF(Z41&lt;=20%,'Tabla probabilidad'!$B$5,IF(Z41&lt;=40%,'Tabla probabilidad'!$B$6,IF(Z41&lt;=60%,'Tabla probabilidad'!$B$7,IF(Z41&lt;=80%,'Tabla probabilidad'!$B$8,IF(Z41&lt;=100%,'Tabla probabilidad'!$B$9)))))</f>
        <v>Media</v>
      </c>
      <c r="Z41" s="185">
        <f>IF(R41="Preventivo",(J40-(J40*T41)),IF(R41="Detectivo",(J40-(J40*T41)),IF(R41="Correctivo",(J40))))</f>
        <v>0.55000000000000004</v>
      </c>
      <c r="AA41" s="329"/>
      <c r="AB41" s="329"/>
      <c r="AC41" s="185" t="str">
        <f t="shared" si="1"/>
        <v>Mayor</v>
      </c>
      <c r="AD41" s="185">
        <f t="shared" ref="AD41:AD44" si="24">IF(Q41="Probabilidad",(($M$40-0)),IF(Q41="Impacto",($M$40-($M$40*T41))))</f>
        <v>0.8</v>
      </c>
      <c r="AE41" s="329"/>
      <c r="AF41" s="329"/>
      <c r="AG41" s="324"/>
      <c r="AH41" s="326"/>
      <c r="AI41" s="326"/>
      <c r="AJ41" s="326"/>
      <c r="AK41" s="326"/>
      <c r="AL41" s="326"/>
      <c r="AM41" s="326"/>
      <c r="AN41" s="326"/>
    </row>
    <row r="42" spans="1:40" ht="76.5" customHeight="1" x14ac:dyDescent="0.45">
      <c r="A42" s="326"/>
      <c r="B42" s="324"/>
      <c r="C42" s="326"/>
      <c r="D42" s="335"/>
      <c r="E42" s="326"/>
      <c r="F42" s="326"/>
      <c r="G42" s="326"/>
      <c r="H42" s="326"/>
      <c r="I42" s="332"/>
      <c r="J42" s="333"/>
      <c r="K42" s="326"/>
      <c r="L42" s="327"/>
      <c r="M42" s="327"/>
      <c r="N42" s="326"/>
      <c r="O42" s="184">
        <v>3</v>
      </c>
      <c r="P42" s="200" t="s">
        <v>360</v>
      </c>
      <c r="Q42" s="184" t="str">
        <f t="shared" si="0"/>
        <v>Probabilidad</v>
      </c>
      <c r="R42" s="184" t="s">
        <v>52</v>
      </c>
      <c r="S42" s="184" t="s">
        <v>57</v>
      </c>
      <c r="T42" s="185">
        <f>VLOOKUP(R42&amp;S42,Hoja1!$Q$4:$R$9,2,0)</f>
        <v>0.45</v>
      </c>
      <c r="U42" s="184" t="s">
        <v>59</v>
      </c>
      <c r="V42" s="184" t="s">
        <v>62</v>
      </c>
      <c r="W42" s="184" t="s">
        <v>65</v>
      </c>
      <c r="X42" s="185">
        <f t="shared" si="23"/>
        <v>0.45</v>
      </c>
      <c r="Y42" s="185" t="str">
        <f>IF(Z42&lt;=20%,'Tabla probabilidad'!$B$5,IF(Z42&lt;=40%,'Tabla probabilidad'!$B$6,IF(Z42&lt;=60%,'Tabla probabilidad'!$B$7,IF(Z42&lt;=80%,'Tabla probabilidad'!$B$8,IF(Z42&lt;=100%,'Tabla probabilidad'!$B$9)))))</f>
        <v>Media</v>
      </c>
      <c r="Z42" s="185">
        <f>IF(R42="Preventivo",(J40-(J40*T42)),IF(R42="Detectivo",(J40-(J40*T42)),IF(R42="Correctivo",(J40))))</f>
        <v>0.55000000000000004</v>
      </c>
      <c r="AA42" s="329"/>
      <c r="AB42" s="329"/>
      <c r="AC42" s="185" t="str">
        <f t="shared" si="1"/>
        <v>Mayor</v>
      </c>
      <c r="AD42" s="185">
        <f t="shared" si="24"/>
        <v>0.8</v>
      </c>
      <c r="AE42" s="329"/>
      <c r="AF42" s="329"/>
      <c r="AG42" s="324"/>
      <c r="AH42" s="326"/>
      <c r="AI42" s="326"/>
      <c r="AJ42" s="326"/>
      <c r="AK42" s="326"/>
      <c r="AL42" s="326"/>
      <c r="AM42" s="326"/>
      <c r="AN42" s="326"/>
    </row>
    <row r="43" spans="1:40" ht="54" customHeight="1" x14ac:dyDescent="0.45">
      <c r="A43" s="326"/>
      <c r="B43" s="324"/>
      <c r="C43" s="326"/>
      <c r="D43" s="335"/>
      <c r="E43" s="326"/>
      <c r="F43" s="326"/>
      <c r="G43" s="326"/>
      <c r="H43" s="326"/>
      <c r="I43" s="332"/>
      <c r="J43" s="333"/>
      <c r="K43" s="326"/>
      <c r="L43" s="327"/>
      <c r="M43" s="327"/>
      <c r="N43" s="326"/>
      <c r="O43" s="184">
        <v>4</v>
      </c>
      <c r="P43" s="200" t="s">
        <v>362</v>
      </c>
      <c r="Q43" s="184" t="str">
        <f t="shared" si="0"/>
        <v>Probabilidad</v>
      </c>
      <c r="R43" s="184" t="s">
        <v>52</v>
      </c>
      <c r="S43" s="184" t="s">
        <v>57</v>
      </c>
      <c r="T43" s="185">
        <f>VLOOKUP(R43&amp;S43,Hoja1!$Q$4:$R$9,2,0)</f>
        <v>0.45</v>
      </c>
      <c r="U43" s="184" t="s">
        <v>59</v>
      </c>
      <c r="V43" s="184" t="s">
        <v>62</v>
      </c>
      <c r="W43" s="184" t="s">
        <v>65</v>
      </c>
      <c r="X43" s="185">
        <f t="shared" si="23"/>
        <v>0.45</v>
      </c>
      <c r="Y43" s="185" t="str">
        <f>IF(Z43&lt;=20%,'Tabla probabilidad'!$B$5,IF(Z43&lt;=40%,'Tabla probabilidad'!$B$6,IF(Z43&lt;=60%,'Tabla probabilidad'!$B$7,IF(Z43&lt;=80%,'Tabla probabilidad'!$B$8,IF(Z43&lt;=100%,'Tabla probabilidad'!$B$9)))))</f>
        <v>Media</v>
      </c>
      <c r="Z43" s="185">
        <f>IF(R43="Preventivo",(J40-(J40*T43)),IF(R43="Detectivo",(J40-(J40*T43)),IF(R43="Correctivo",(J40))))</f>
        <v>0.55000000000000004</v>
      </c>
      <c r="AA43" s="329"/>
      <c r="AB43" s="329"/>
      <c r="AC43" s="185" t="str">
        <f t="shared" si="1"/>
        <v>Mayor</v>
      </c>
      <c r="AD43" s="185">
        <f t="shared" si="24"/>
        <v>0.8</v>
      </c>
      <c r="AE43" s="329"/>
      <c r="AF43" s="329"/>
      <c r="AG43" s="324"/>
      <c r="AH43" s="326"/>
      <c r="AI43" s="326"/>
      <c r="AJ43" s="326"/>
      <c r="AK43" s="326"/>
      <c r="AL43" s="326"/>
      <c r="AM43" s="326"/>
      <c r="AN43" s="326"/>
    </row>
    <row r="44" spans="1:40" ht="61.5" customHeight="1" x14ac:dyDescent="0.45">
      <c r="A44" s="326"/>
      <c r="B44" s="325"/>
      <c r="C44" s="326"/>
      <c r="D44" s="337"/>
      <c r="E44" s="326"/>
      <c r="F44" s="326"/>
      <c r="G44" s="326"/>
      <c r="H44" s="326"/>
      <c r="I44" s="332"/>
      <c r="J44" s="333"/>
      <c r="K44" s="326"/>
      <c r="L44" s="327"/>
      <c r="M44" s="327"/>
      <c r="N44" s="326"/>
      <c r="O44" s="184">
        <v>5</v>
      </c>
      <c r="P44" s="203" t="s">
        <v>368</v>
      </c>
      <c r="Q44" s="204" t="str">
        <f t="shared" si="0"/>
        <v>Probabilidad</v>
      </c>
      <c r="R44" s="204" t="s">
        <v>52</v>
      </c>
      <c r="S44" s="204" t="s">
        <v>57</v>
      </c>
      <c r="T44" s="205">
        <f>VLOOKUP(R44&amp;S44,Hoja1!$Q$4:$R$9,2,0)</f>
        <v>0.45</v>
      </c>
      <c r="U44" s="204" t="s">
        <v>59</v>
      </c>
      <c r="V44" s="204" t="s">
        <v>62</v>
      </c>
      <c r="W44" s="204" t="s">
        <v>65</v>
      </c>
      <c r="X44" s="185">
        <f t="shared" si="23"/>
        <v>0.45</v>
      </c>
      <c r="Y44" s="185" t="str">
        <f>IF(Z44&lt;=20%,'Tabla probabilidad'!$B$5,IF(Z44&lt;=40%,'Tabla probabilidad'!$B$6,IF(Z44&lt;=60%,'Tabla probabilidad'!$B$7,IF(Z44&lt;=80%,'Tabla probabilidad'!$B$8,IF(Z44&lt;=100%,'Tabla probabilidad'!$B$9)))))</f>
        <v>Media</v>
      </c>
      <c r="Z44" s="185">
        <f>IF(R44="Preventivo",(J40-(J40*T44)),IF(R44="Detectivo",(J40-(J40*T44)),IF(R44="Correctivo",(J40))))</f>
        <v>0.55000000000000004</v>
      </c>
      <c r="AA44" s="330"/>
      <c r="AB44" s="330"/>
      <c r="AC44" s="185" t="str">
        <f t="shared" si="1"/>
        <v>Mayor</v>
      </c>
      <c r="AD44" s="185">
        <f t="shared" si="24"/>
        <v>0.8</v>
      </c>
      <c r="AE44" s="330"/>
      <c r="AF44" s="330"/>
      <c r="AG44" s="325"/>
      <c r="AH44" s="326"/>
      <c r="AI44" s="326"/>
      <c r="AJ44" s="326"/>
      <c r="AK44" s="326"/>
      <c r="AL44" s="326"/>
      <c r="AM44" s="326"/>
      <c r="AN44" s="326"/>
    </row>
    <row r="45" spans="1:40" ht="61.5" customHeight="1" x14ac:dyDescent="0.45">
      <c r="A45" s="326">
        <v>8</v>
      </c>
      <c r="B45" s="323" t="s">
        <v>486</v>
      </c>
      <c r="C45" s="326" t="s">
        <v>478</v>
      </c>
      <c r="D45" s="334" t="s">
        <v>366</v>
      </c>
      <c r="E45" s="326" t="s">
        <v>364</v>
      </c>
      <c r="F45" s="326" t="s">
        <v>365</v>
      </c>
      <c r="G45" s="326" t="s">
        <v>43</v>
      </c>
      <c r="H45" s="326">
        <v>29</v>
      </c>
      <c r="I45" s="332" t="str">
        <f>IF(H45&lt;=2,'Tabla probabilidad'!$B$5,IF(H45&lt;=24,'Tabla probabilidad'!$B$6,IF(H45&lt;=500,'Tabla probabilidad'!$B$7,IF(H45&lt;=5000,'Tabla probabilidad'!$B$8,IF(H45&gt;5000,'Tabla probabilidad'!$B$9)))))</f>
        <v>Media</v>
      </c>
      <c r="J45" s="333">
        <f>IF(H45&lt;=2,'Tabla probabilidad'!$D$5,IF(H45&lt;=24,'Tabla probabilidad'!$D$6,IF(H45&lt;=500,'Tabla probabilidad'!$D$7,IF(H45&lt;=5000,'Tabla probabilidad'!$D$8,IF(H45&gt;5000,'Tabla probabilidad'!$D$9)))))</f>
        <v>0.6</v>
      </c>
      <c r="K45" s="326" t="s">
        <v>346</v>
      </c>
      <c r="L45" s="326" t="str">
        <f>IF(K45="El riesgo afecta la imagen de alguna área de la organización","Leve",IF(K45="El riesgo afecta la imagen de la entidad internamente, de conocimiento general, nivel interno, alta dirección, contratista y/o de provedores","Menor",IF(K45="El riesgo afecta la imagen de la entidad con algunos usuarios de relevancia frente al logro de los objetivos","Moderado",IF(K45="El riesgo afecta la imagen de de la entidad con efecto publicitario sostenido a nivel del sector justicia","Mayor",IF(K45="El riesgo afecta la imagen de la entidad a nivel nacional, con efecto publicitarios sostenible a nivel país","Catastrófico",IF(K45="Impacto que afecte la ejecución presupuestal en un valor ≥0,5%.","Leve",IF(K45="Impacto que afecte la ejecución presupuestal en un valor ≥1%.","Menor",IF(K45="Impacto que afecte la ejecución presupuestal en un valor ≥5%.","Moderado",IF(K45="Impacto que afecte la ejecución presupuestal en un valor ≥20%.","Mayor",IF(K45="Impacto que afecte la ejecución presupuestal en un valor ≥50%.","Catastrófico",IF(K45="Incumplimiento máximo del 5% de la meta planeada","Leve",IF(K45="Incumplimiento máximo del 15% de la meta planeada","Menor",IF(K45="Incumplimiento máximo del 20% de la meta planeada","Moderado",IF(K45="Incumplimiento máximo del 50% de la meta planeada","Mayor",IF(K45="Incumplimiento máximo del 80% de la meta planeada","Catastrófico",IF(K45="Cualquier afectación a la violacion de los derechos de los ciudadanos se considera con consecuencias altas","Mayor",IF(K45="Cualquier afectación a la violacion de los derechos de los ciudadanos se considera con consecuencias desastrosas","Catastrófico",IF(K45="Afecta la Prestación del Servicio de Administración de Justicia en 5%","Leve",IF(K45="Afecta la Prestación del Servicio de Administración de Justicia en 10%","Menor",IF(K45="Afecta la Prestación del Servicio de Administración de Justicia en 15%","Moderado",IF(K45="Afecta la Prestación del Servicio de Administración de Justicia en 20%","Mayor",IF(K45="Afecta la Prestación del Servicio de Administración de Justicia en más del 50%","Catastrófico",IF(K45="Cualquier acto indebido de los servidores judiciales genera altas consecuencias para la entidad","Mayor",IF(K45="Cualquier acto indebido de los servidores judiciales genera consecuencias desastrosas para la entidad","Catastrófico",IF(K45="Si el hecho llegara a presentarse, tendría consecuencias o efectos mínimos sobre la entidad","Leve",IF(K45="Si el hecho llegara a presentarse, tendría bajo impacto o efecto sobre la entidad","Menor",IF(K45="Si el hecho llegara a presentarse, tendría medianas consecuencias o efectos sobre la entidad","Moderado",IF(K45="Si el hecho llegara a presentarse, tendría altas consecuencias o efectos sobre la entidad","Mayor",IF(K45="Si el hecho llegara a presentarse, tendría desastrosas consecuencias o efectos sobre la entidad","Catastrófico")))))))))))))))))))))))))))))</f>
        <v>Mayor</v>
      </c>
      <c r="M45" s="326" t="str">
        <f>IF(K45="El riesgo afecta la imagen de alguna área de la organización","20%",IF(K45="El riesgo afecta la imagen de la entidad internamente, de conocimiento general, nivel interno, alta dirección, contratista y/o de provedores","40%",IF(K45="El riesgo afecta la imagen de la entidad con algunos usuarios de relevancia frente al logro de los objetivos","60%",IF(K45="El riesgo afecta la imagen de de la entidad con efecto publicitario sostenido a nivel del sector justicia","80%",IF(K45="El riesgo afecta la imagen de la entidad a nivel nacional, con efecto publicitarios sostenible a nivel país","100%",IF(K45="Impacto que afecte la ejecución presupuestal en un valor ≥0,5%.","20%",IF(K45="Impacto que afecte la ejecución presupuestal en un valor ≥1%.","40%",IF(K45="Impacto que afecte la ejecución presupuestal en un valor ≥5%.","60%",IF(K45="Impacto que afecte la ejecución presupuestal en un valor ≥20%.","80%",IF(K45="Impacto que afecte la ejecución presupuestal en un valor ≥50%.","100%",IF(K45="Incumplimiento máximo del 5% de la meta planeada","20%",IF(K45="Incumplimiento máximo del 15% de la meta planeada","40%",IF(K45="Incumplimiento máximo del 20% de la meta planeada","60%",IF(K45="Incumplimiento máximo del 50% de la meta planeada","80%",IF(K45="Incumplimiento máximo del 80% de la meta planeada","100%",IF(K45="Cualquier afectación a la violacion de los derechos de los ciudadanos se considera con consecuencias altas","80%",IF(K45="Cualquier afectación a la violacion de los derechos de los ciudadanos se considera con consecuencias desastrosas","100%",IF(K45="Afecta la Prestación del Servicio de Administración de Justicia en 5%","20%",IF(K45="Afecta la Prestación del Servicio de Administración de Justicia en 10%","40%",IF(K45="Afecta la Prestación del Servicio de Administración de Justicia en 15%","60%",IF(K45="Afecta la Prestación del Servicio de Administración de Justicia en 20%","80%",IF(K45="Afecta la Prestación del Servicio de Administración de Justicia en más del 50%","100%",IF(K45="Cualquier acto indebido de los servidores judiciales genera altas consecuencias para la entidad","80%",IF(K45="Cualquier acto indebido de los servidores judiciales genera consecuencias desastrosas para la entidad","100%",IF(K45="Si el hecho llegara a presentarse, tendría consecuencias o efectos mínimos sobre la entidad","20%",IF(K45="Si el hecho llegara a presentarse, tendría bajo impacto o efecto sobre la entidad","40%",IF(K45="Si el hecho llegara a presentarse, tendría medianas consecuencias o efectos sobre la entidad","60%",IF(K45="Si el hecho llegara a presentarse, tendría altas consecuencias o efectos sobre la entidad","80%",IF(K45="Si el hecho llegara a presentarse, tendría desastrosas consecuencias o efectos sobre la entidad","100%")))))))))))))))))))))))))))))</f>
        <v>80%</v>
      </c>
      <c r="N45" s="326" t="str">
        <f>VLOOKUP((I45&amp;L45),Hoja1!$B$4:$C$28,2,0)</f>
        <v xml:space="preserve">Alto </v>
      </c>
      <c r="O45" s="184">
        <v>1</v>
      </c>
      <c r="P45" s="201" t="s">
        <v>494</v>
      </c>
      <c r="Q45" s="184" t="str">
        <f t="shared" si="0"/>
        <v>Probabilidad</v>
      </c>
      <c r="R45" s="184" t="s">
        <v>52</v>
      </c>
      <c r="S45" s="184" t="s">
        <v>57</v>
      </c>
      <c r="T45" s="185">
        <f>VLOOKUP(R45&amp;S45,Hoja1!$Q$4:$R$9,2,0)</f>
        <v>0.45</v>
      </c>
      <c r="U45" s="184" t="s">
        <v>59</v>
      </c>
      <c r="V45" s="184" t="s">
        <v>62</v>
      </c>
      <c r="W45" s="184" t="s">
        <v>65</v>
      </c>
      <c r="X45" s="185">
        <f>IF(Q45="Probabilidad",($J$45*T45),IF(Q45="Impacto"," "))</f>
        <v>0.27</v>
      </c>
      <c r="Y45" s="185" t="str">
        <f>IF(Z45&lt;=20%,'Tabla probabilidad'!$B$5,IF(Z45&lt;=40%,'Tabla probabilidad'!$B$6,IF(Z45&lt;=60%,'Tabla probabilidad'!$B$7,IF(Z45&lt;=80%,'Tabla probabilidad'!$B$8,IF(Z45&lt;=100%,'Tabla probabilidad'!$B$9)))))</f>
        <v>Baja</v>
      </c>
      <c r="Z45" s="185">
        <f>IF(R45="Preventivo",(J45-(J45*T45)),IF(R45="Detectivo",(J45-(J45*T45)),IF(R45="Correctivo",(J45))))</f>
        <v>0.32999999999999996</v>
      </c>
      <c r="AA45" s="328" t="str">
        <f>IF(AB45&lt;=20%,'Tabla probabilidad'!$B$5,IF(AB45&lt;=40%,'Tabla probabilidad'!$B$6,IF(AB45&lt;=60%,'Tabla probabilidad'!$B$7,IF(AB45&lt;=80%,'Tabla probabilidad'!$B$8,IF(AB45&lt;=100%,'Tabla probabilidad'!$B$9)))))</f>
        <v>Baja</v>
      </c>
      <c r="AB45" s="328">
        <f>AVERAGE(Z45:Z49)</f>
        <v>0.35399999999999998</v>
      </c>
      <c r="AC45" s="185" t="str">
        <f t="shared" si="1"/>
        <v>Mayor</v>
      </c>
      <c r="AD45" s="185">
        <f>IF(Q45="Probabilidad",(($M$45-0)),IF(Q45="Impacto",($M$45-($M$45*T45))))</f>
        <v>0.8</v>
      </c>
      <c r="AE45" s="328" t="str">
        <f>IF(AF45&lt;=20%,"Leve",IF(AF45&lt;=40%,"Menor",IF(AF45&lt;=60%,"Moderado",IF(AF45&lt;=80%,"Mayor",IF(AF45&lt;=100%,"Catastrófico")))))</f>
        <v>Mayor</v>
      </c>
      <c r="AF45" s="328">
        <f>AVERAGE(AD45:AD49)</f>
        <v>0.8</v>
      </c>
      <c r="AG45" s="323" t="str">
        <f>VLOOKUP(AA45&amp;AE45,Hoja1!$B$4:$C$28,2,0)</f>
        <v xml:space="preserve">Alto </v>
      </c>
      <c r="AH45" s="326" t="s">
        <v>305</v>
      </c>
      <c r="AI45" s="250" t="s">
        <v>523</v>
      </c>
      <c r="AJ45" s="326"/>
      <c r="AK45" s="326"/>
      <c r="AL45" s="326"/>
      <c r="AM45" s="326"/>
      <c r="AN45" s="326"/>
    </row>
    <row r="46" spans="1:40" ht="65.25" customHeight="1" x14ac:dyDescent="0.45">
      <c r="A46" s="326"/>
      <c r="B46" s="324"/>
      <c r="C46" s="326"/>
      <c r="D46" s="335"/>
      <c r="E46" s="326"/>
      <c r="F46" s="326"/>
      <c r="G46" s="326"/>
      <c r="H46" s="326"/>
      <c r="I46" s="332"/>
      <c r="J46" s="333"/>
      <c r="K46" s="326"/>
      <c r="L46" s="327"/>
      <c r="M46" s="327"/>
      <c r="N46" s="326"/>
      <c r="O46" s="184">
        <v>2</v>
      </c>
      <c r="P46" s="201" t="s">
        <v>495</v>
      </c>
      <c r="Q46" s="184" t="str">
        <f t="shared" si="0"/>
        <v>Probabilidad</v>
      </c>
      <c r="R46" s="184" t="s">
        <v>52</v>
      </c>
      <c r="S46" s="184" t="s">
        <v>57</v>
      </c>
      <c r="T46" s="185">
        <f>VLOOKUP(R46&amp;S46,Hoja1!$Q$4:$R$9,2,0)</f>
        <v>0.45</v>
      </c>
      <c r="U46" s="184" t="s">
        <v>59</v>
      </c>
      <c r="V46" s="184" t="s">
        <v>62</v>
      </c>
      <c r="W46" s="184" t="s">
        <v>65</v>
      </c>
      <c r="X46" s="185">
        <f t="shared" ref="X46:X49" si="25">IF(Q46="Probabilidad",($J$45*T46),IF(Q46="Impacto"," "))</f>
        <v>0.27</v>
      </c>
      <c r="Y46" s="185" t="str">
        <f>IF(Z46&lt;=20%,'Tabla probabilidad'!$B$5,IF(Z46&lt;=40%,'Tabla probabilidad'!$B$6,IF(Z46&lt;=60%,'Tabla probabilidad'!$B$7,IF(Z46&lt;=80%,'Tabla probabilidad'!$B$8,IF(Z46&lt;=100%,'Tabla probabilidad'!$B$9)))))</f>
        <v>Baja</v>
      </c>
      <c r="Z46" s="185">
        <f>IF(R46="Preventivo",(J45-(J45*T46)),IF(R46="Detectivo",(J45-(J45*T46)),IF(R46="Correctivo",(J45))))</f>
        <v>0.32999999999999996</v>
      </c>
      <c r="AA46" s="329"/>
      <c r="AB46" s="329"/>
      <c r="AC46" s="185" t="str">
        <f t="shared" si="1"/>
        <v>Mayor</v>
      </c>
      <c r="AD46" s="185">
        <f t="shared" ref="AD46:AD49" si="26">IF(Q46="Probabilidad",(($M$45-0)),IF(Q46="Impacto",($M$45-($M$45*T46))))</f>
        <v>0.8</v>
      </c>
      <c r="AE46" s="329"/>
      <c r="AF46" s="329"/>
      <c r="AG46" s="324"/>
      <c r="AH46" s="326"/>
      <c r="AI46" s="250" t="s">
        <v>519</v>
      </c>
      <c r="AJ46" s="326"/>
      <c r="AK46" s="326"/>
      <c r="AL46" s="326"/>
      <c r="AM46" s="326"/>
      <c r="AN46" s="326"/>
    </row>
    <row r="47" spans="1:40" ht="96.75" customHeight="1" x14ac:dyDescent="0.45">
      <c r="A47" s="326"/>
      <c r="B47" s="324"/>
      <c r="C47" s="326"/>
      <c r="D47" s="335"/>
      <c r="E47" s="326"/>
      <c r="F47" s="326"/>
      <c r="G47" s="326"/>
      <c r="H47" s="326"/>
      <c r="I47" s="332"/>
      <c r="J47" s="333"/>
      <c r="K47" s="326"/>
      <c r="L47" s="327"/>
      <c r="M47" s="327"/>
      <c r="N47" s="326"/>
      <c r="O47" s="184">
        <v>3</v>
      </c>
      <c r="P47" s="201" t="s">
        <v>496</v>
      </c>
      <c r="Q47" s="184" t="str">
        <f t="shared" si="0"/>
        <v>Probabilidad</v>
      </c>
      <c r="R47" s="184" t="s">
        <v>52</v>
      </c>
      <c r="S47" s="184" t="s">
        <v>57</v>
      </c>
      <c r="T47" s="185">
        <f>VLOOKUP(R47&amp;S47,Hoja1!$Q$4:$R$9,2,0)</f>
        <v>0.45</v>
      </c>
      <c r="U47" s="184" t="s">
        <v>59</v>
      </c>
      <c r="V47" s="184" t="s">
        <v>62</v>
      </c>
      <c r="W47" s="184" t="s">
        <v>65</v>
      </c>
      <c r="X47" s="185">
        <f t="shared" si="25"/>
        <v>0.27</v>
      </c>
      <c r="Y47" s="185" t="str">
        <f>IF(Z47&lt;=20%,'Tabla probabilidad'!$B$5,IF(Z47&lt;=40%,'Tabla probabilidad'!$B$6,IF(Z47&lt;=60%,'Tabla probabilidad'!$B$7,IF(Z47&lt;=80%,'Tabla probabilidad'!$B$8,IF(Z47&lt;=100%,'Tabla probabilidad'!$B$9)))))</f>
        <v>Baja</v>
      </c>
      <c r="Z47" s="185">
        <f>IF(R47="Preventivo",(J45-(J45*T47)),IF(R47="Detectivo",(J45-(J45*T47)),IF(R47="Correctivo",(J45))))</f>
        <v>0.32999999999999996</v>
      </c>
      <c r="AA47" s="329"/>
      <c r="AB47" s="329"/>
      <c r="AC47" s="185" t="str">
        <f t="shared" si="1"/>
        <v>Mayor</v>
      </c>
      <c r="AD47" s="185">
        <f t="shared" si="26"/>
        <v>0.8</v>
      </c>
      <c r="AE47" s="329"/>
      <c r="AF47" s="329"/>
      <c r="AG47" s="324"/>
      <c r="AH47" s="326"/>
      <c r="AI47" s="250" t="s">
        <v>520</v>
      </c>
      <c r="AJ47" s="326"/>
      <c r="AK47" s="326"/>
      <c r="AL47" s="326"/>
      <c r="AM47" s="326"/>
      <c r="AN47" s="326"/>
    </row>
    <row r="48" spans="1:40" ht="81.75" customHeight="1" thickBot="1" x14ac:dyDescent="0.5">
      <c r="A48" s="326"/>
      <c r="B48" s="324"/>
      <c r="C48" s="326"/>
      <c r="D48" s="335"/>
      <c r="E48" s="326"/>
      <c r="F48" s="326"/>
      <c r="G48" s="326"/>
      <c r="H48" s="326"/>
      <c r="I48" s="332"/>
      <c r="J48" s="333"/>
      <c r="K48" s="326"/>
      <c r="L48" s="327"/>
      <c r="M48" s="327"/>
      <c r="N48" s="326"/>
      <c r="O48" s="184">
        <v>4</v>
      </c>
      <c r="P48" s="202" t="s">
        <v>367</v>
      </c>
      <c r="Q48" s="184" t="str">
        <f t="shared" si="0"/>
        <v>Probabilidad</v>
      </c>
      <c r="R48" s="184" t="s">
        <v>53</v>
      </c>
      <c r="S48" s="184" t="s">
        <v>57</v>
      </c>
      <c r="T48" s="185">
        <f>VLOOKUP(R48&amp;S48,Hoja1!$Q$4:$R$9,2,0)</f>
        <v>0.35</v>
      </c>
      <c r="U48" s="184" t="s">
        <v>59</v>
      </c>
      <c r="V48" s="184" t="s">
        <v>62</v>
      </c>
      <c r="W48" s="184" t="s">
        <v>65</v>
      </c>
      <c r="X48" s="185">
        <f t="shared" si="25"/>
        <v>0.21</v>
      </c>
      <c r="Y48" s="185" t="str">
        <f>IF(Z48&lt;=20%,'Tabla probabilidad'!$B$5,IF(Z48&lt;=40%,'Tabla probabilidad'!$B$6,IF(Z48&lt;=60%,'Tabla probabilidad'!$B$7,IF(Z48&lt;=80%,'Tabla probabilidad'!$B$8,IF(Z48&lt;=100%,'Tabla probabilidad'!$B$9)))))</f>
        <v>Baja</v>
      </c>
      <c r="Z48" s="185">
        <f>IF(R48="Preventivo",(J45-(J45*T48)),IF(R48="Detectivo",(J45-(J45*T48)),IF(R48="Correctivo",(J45))))</f>
        <v>0.39</v>
      </c>
      <c r="AA48" s="329"/>
      <c r="AB48" s="329"/>
      <c r="AC48" s="185" t="str">
        <f t="shared" si="1"/>
        <v>Mayor</v>
      </c>
      <c r="AD48" s="185">
        <f t="shared" si="26"/>
        <v>0.8</v>
      </c>
      <c r="AE48" s="329"/>
      <c r="AF48" s="329"/>
      <c r="AG48" s="324"/>
      <c r="AH48" s="326"/>
      <c r="AI48" s="250" t="s">
        <v>521</v>
      </c>
      <c r="AJ48" s="326"/>
      <c r="AK48" s="326"/>
      <c r="AL48" s="326"/>
      <c r="AM48" s="326"/>
      <c r="AN48" s="326"/>
    </row>
    <row r="49" spans="1:40" ht="74.25" customHeight="1" thickBot="1" x14ac:dyDescent="0.5">
      <c r="A49" s="326"/>
      <c r="B49" s="325"/>
      <c r="C49" s="326"/>
      <c r="D49" s="337"/>
      <c r="E49" s="326"/>
      <c r="F49" s="326"/>
      <c r="G49" s="326"/>
      <c r="H49" s="326"/>
      <c r="I49" s="332"/>
      <c r="J49" s="333"/>
      <c r="K49" s="326"/>
      <c r="L49" s="327"/>
      <c r="M49" s="327"/>
      <c r="N49" s="326"/>
      <c r="O49" s="184">
        <v>5</v>
      </c>
      <c r="P49" s="193" t="s">
        <v>363</v>
      </c>
      <c r="Q49" s="184" t="str">
        <f t="shared" si="0"/>
        <v>Probabilidad</v>
      </c>
      <c r="R49" s="184" t="s">
        <v>53</v>
      </c>
      <c r="S49" s="184" t="s">
        <v>57</v>
      </c>
      <c r="T49" s="185">
        <f>VLOOKUP(R49&amp;S49,Hoja1!$Q$4:$R$9,2,0)</f>
        <v>0.35</v>
      </c>
      <c r="U49" s="184" t="s">
        <v>59</v>
      </c>
      <c r="V49" s="184" t="s">
        <v>62</v>
      </c>
      <c r="W49" s="184" t="s">
        <v>65</v>
      </c>
      <c r="X49" s="185">
        <f t="shared" si="25"/>
        <v>0.21</v>
      </c>
      <c r="Y49" s="185" t="str">
        <f>IF(Z49&lt;=20%,'Tabla probabilidad'!$B$5,IF(Z49&lt;=40%,'Tabla probabilidad'!$B$6,IF(Z49&lt;=60%,'Tabla probabilidad'!$B$7,IF(Z49&lt;=80%,'Tabla probabilidad'!$B$8,IF(Z49&lt;=100%,'Tabla probabilidad'!$B$9)))))</f>
        <v>Baja</v>
      </c>
      <c r="Z49" s="185">
        <f>IF(R49="Preventivo",(J45-(J45*T49)),IF(R49="Detectivo",(J45-(J45*T49)),IF(R49="Correctivo",(J45))))</f>
        <v>0.39</v>
      </c>
      <c r="AA49" s="330"/>
      <c r="AB49" s="330"/>
      <c r="AC49" s="185" t="str">
        <f t="shared" si="1"/>
        <v>Mayor</v>
      </c>
      <c r="AD49" s="185">
        <f t="shared" si="26"/>
        <v>0.8</v>
      </c>
      <c r="AE49" s="330"/>
      <c r="AF49" s="330"/>
      <c r="AG49" s="325"/>
      <c r="AH49" s="326"/>
      <c r="AI49" s="250" t="s">
        <v>522</v>
      </c>
      <c r="AJ49" s="326"/>
      <c r="AK49" s="326"/>
      <c r="AL49" s="326"/>
      <c r="AM49" s="326"/>
      <c r="AN49" s="326"/>
    </row>
    <row r="50" spans="1:40" ht="48" customHeight="1" x14ac:dyDescent="0.45">
      <c r="A50" s="326">
        <v>9</v>
      </c>
      <c r="B50" s="323" t="s">
        <v>487</v>
      </c>
      <c r="C50" s="326" t="s">
        <v>357</v>
      </c>
      <c r="D50" s="334" t="s">
        <v>370</v>
      </c>
      <c r="E50" s="326" t="s">
        <v>376</v>
      </c>
      <c r="F50" s="326" t="s">
        <v>369</v>
      </c>
      <c r="G50" s="326" t="s">
        <v>339</v>
      </c>
      <c r="H50" s="326">
        <v>10</v>
      </c>
      <c r="I50" s="332" t="str">
        <f>IF(H50&lt;=2,'Tabla probabilidad'!$B$5,IF(H50&lt;=24,'Tabla probabilidad'!$B$6,IF(H50&lt;=500,'Tabla probabilidad'!$B$7,IF(H50&lt;=5000,'Tabla probabilidad'!$B$8,IF(H50&gt;5000,'Tabla probabilidad'!$B$9)))))</f>
        <v>Baja</v>
      </c>
      <c r="J50" s="333">
        <f>IF(H50&lt;=2,'Tabla probabilidad'!$D$5,IF(H50&lt;=24,'Tabla probabilidad'!$D$6,IF(H50&lt;=500,'Tabla probabilidad'!$D$7,IF(H50&lt;=5000,'Tabla probabilidad'!$D$8,IF(H50&gt;5000,'Tabla probabilidad'!$D$9)))))</f>
        <v>0.4</v>
      </c>
      <c r="K50" s="326" t="s">
        <v>353</v>
      </c>
      <c r="L50" s="326" t="str">
        <f>IF(K50="El riesgo afecta la imagen de alguna área de la organización","Leve",IF(K50="El riesgo afecta la imagen de la entidad internamente, de conocimiento general, nivel interno, alta dirección, contratista y/o de provedores","Menor",IF(K50="El riesgo afecta la imagen de la entidad con algunos usuarios de relevancia frente al logro de los objetivos","Moderado",IF(K50="El riesgo afecta la imagen de de la entidad con efecto publicitario sostenido a nivel del sector justicia","Mayor",IF(K50="El riesgo afecta la imagen de la entidad a nivel nacional, con efecto publicitarios sostenible a nivel país","Catastrófico",IF(K50="Impacto que afecte la ejecución presupuestal en un valor ≥0,5%.","Leve",IF(K50="Impacto que afecte la ejecución presupuestal en un valor ≥1%.","Menor",IF(K50="Impacto que afecte la ejecución presupuestal en un valor ≥5%.","Moderado",IF(K50="Impacto que afecte la ejecución presupuestal en un valor ≥20%.","Mayor",IF(K50="Impacto que afecte la ejecución presupuestal en un valor ≥50%.","Catastrófico",IF(K50="Incumplimiento máximo del 5% de la meta planeada","Leve",IF(K50="Incumplimiento máximo del 15% de la meta planeada","Menor",IF(K50="Incumplimiento máximo del 20% de la meta planeada","Moderado",IF(K50="Incumplimiento máximo del 50% de la meta planeada","Mayor",IF(K50="Incumplimiento máximo del 80% de la meta planeada","Catastrófico",IF(K50="Cualquier afectación a la violacion de los derechos de los ciudadanos se considera con consecuencias altas","Mayor",IF(K50="Cualquier afectación a la violacion de los derechos de los ciudadanos se considera con consecuencias desastrosas","Catastrófico",IF(K50="Afecta la Prestación del Servicio de Administración de Justicia en 5%","Leve",IF(K50="Afecta la Prestación del Servicio de Administración de Justicia en 10%","Menor",IF(K50="Afecta la Prestación del Servicio de Administración de Justicia en 15%","Moderado",IF(K50="Afecta la Prestación del Servicio de Administración de Justicia en 20%","Mayor",IF(K50="Afecta la Prestación del Servicio de Administración de Justicia en más del 50%","Catastrófico",IF(K50="Cualquier acto indebido de los servidores judiciales genera altas consecuencias para la entidad","Mayor",IF(K50="Cualquier acto indebido de los servidores judiciales genera consecuencias desastrosas para la entidad","Catastrófico",IF(K50="Si el hecho llegara a presentarse, tendría consecuencias o efectos mínimos sobre la entidad","Leve",IF(K50="Si el hecho llegara a presentarse, tendría bajo impacto o efecto sobre la entidad","Menor",IF(K50="Si el hecho llegara a presentarse, tendría medianas consecuencias o efectos sobre la entidad","Moderado",IF(K50="Si el hecho llegara a presentarse, tendría altas consecuencias o efectos sobre la entidad","Mayor",IF(K50="Si el hecho llegara a presentarse, tendría desastrosas consecuencias o efectos sobre la entidad","Catastrófico")))))))))))))))))))))))))))))</f>
        <v>Moderado</v>
      </c>
      <c r="M50" s="326" t="str">
        <f>IF(K50="El riesgo afecta la imagen de alguna área de la organización","20%",IF(K50="El riesgo afecta la imagen de la entidad internamente, de conocimiento general, nivel interno, alta dirección, contratista y/o de provedores","40%",IF(K50="El riesgo afecta la imagen de la entidad con algunos usuarios de relevancia frente al logro de los objetivos","60%",IF(K50="El riesgo afecta la imagen de de la entidad con efecto publicitario sostenido a nivel del sector justicia","80%",IF(K50="El riesgo afecta la imagen de la entidad a nivel nacional, con efecto publicitarios sostenible a nivel país","100%",IF(K50="Impacto que afecte la ejecución presupuestal en un valor ≥0,5%.","20%",IF(K50="Impacto que afecte la ejecución presupuestal en un valor ≥1%.","40%",IF(K50="Impacto que afecte la ejecución presupuestal en un valor ≥5%.","60%",IF(K50="Impacto que afecte la ejecución presupuestal en un valor ≥20%.","80%",IF(K50="Impacto que afecte la ejecución presupuestal en un valor ≥50%.","100%",IF(K50="Incumplimiento máximo del 5% de la meta planeada","20%",IF(K50="Incumplimiento máximo del 15% de la meta planeada","40%",IF(K50="Incumplimiento máximo del 20% de la meta planeada","60%",IF(K50="Incumplimiento máximo del 50% de la meta planeada","80%",IF(K50="Incumplimiento máximo del 80% de la meta planeada","100%",IF(K50="Cualquier afectación a la violacion de los derechos de los ciudadanos se considera con consecuencias altas","80%",IF(K50="Cualquier afectación a la violacion de los derechos de los ciudadanos se considera con consecuencias desastrosas","100%",IF(K50="Afecta la Prestación del Servicio de Administración de Justicia en 5%","20%",IF(K50="Afecta la Prestación del Servicio de Administración de Justicia en 10%","40%",IF(K50="Afecta la Prestación del Servicio de Administración de Justicia en 15%","60%",IF(K50="Afecta la Prestación del Servicio de Administración de Justicia en 20%","80%",IF(K50="Afecta la Prestación del Servicio de Administración de Justicia en más del 50%","100%",IF(K50="Cualquier acto indebido de los servidores judiciales genera altas consecuencias para la entidad","80%",IF(K50="Cualquier acto indebido de los servidores judiciales genera consecuencias desastrosas para la entidad","100%",IF(K50="Si el hecho llegara a presentarse, tendría consecuencias o efectos mínimos sobre la entidad","20%",IF(K50="Si el hecho llegara a presentarse, tendría bajo impacto o efecto sobre la entidad","40%",IF(K50="Si el hecho llegara a presentarse, tendría medianas consecuencias o efectos sobre la entidad","60%",IF(K50="Si el hecho llegara a presentarse, tendría altas consecuencias o efectos sobre la entidad","80%",IF(K50="Si el hecho llegara a presentarse, tendría desastrosas consecuencias o efectos sobre la entidad","100%")))))))))))))))))))))))))))))</f>
        <v>60%</v>
      </c>
      <c r="N50" s="326" t="str">
        <f>VLOOKUP((I50&amp;L50),Hoja1!$B$4:$C$28,2,0)</f>
        <v>Moderado</v>
      </c>
      <c r="O50" s="184">
        <v>1</v>
      </c>
      <c r="P50" s="201" t="s">
        <v>371</v>
      </c>
      <c r="Q50" s="184" t="str">
        <f t="shared" si="0"/>
        <v>Probabilidad</v>
      </c>
      <c r="R50" s="184" t="s">
        <v>52</v>
      </c>
      <c r="S50" s="184" t="s">
        <v>57</v>
      </c>
      <c r="T50" s="185">
        <f>VLOOKUP(R50&amp;S50,Hoja1!$Q$4:$R$9,2,0)</f>
        <v>0.45</v>
      </c>
      <c r="U50" s="184" t="s">
        <v>59</v>
      </c>
      <c r="V50" s="184" t="s">
        <v>62</v>
      </c>
      <c r="W50" s="184" t="s">
        <v>65</v>
      </c>
      <c r="X50" s="185">
        <f>IF(Q50="Probabilidad",($J$50*T50),IF(Q50="Impacto"," "))</f>
        <v>0.18000000000000002</v>
      </c>
      <c r="Y50" s="185" t="str">
        <f>IF(Z50&lt;=20%,'Tabla probabilidad'!$B$5,IF(Z50&lt;=40%,'Tabla probabilidad'!$B$6,IF(Z50&lt;=60%,'Tabla probabilidad'!$B$7,IF(Z50&lt;=80%,'Tabla probabilidad'!$B$8,IF(Z50&lt;=100%,'Tabla probabilidad'!$B$9)))))</f>
        <v>Baja</v>
      </c>
      <c r="Z50" s="185">
        <f>IF(R50="Preventivo",(J50-(J50*T50)),IF(R50="Detectivo",(J50-(J50*T50)),IF(R50="Correctivo",(J50))))</f>
        <v>0.22</v>
      </c>
      <c r="AA50" s="328" t="str">
        <f>IF(AB50&lt;=20%,'Tabla probabilidad'!$B$5,IF(AB50&lt;=40%,'Tabla probabilidad'!$B$6,IF(AB50&lt;=60%,'Tabla probabilidad'!$B$7,IF(AB50&lt;=80%,'Tabla probabilidad'!$B$8,IF(AB50&lt;=100%,'Tabla probabilidad'!$B$9)))))</f>
        <v>Baja</v>
      </c>
      <c r="AB50" s="328">
        <f>AVERAGE(Z50:Z54)</f>
        <v>0.22000000000000003</v>
      </c>
      <c r="AC50" s="185" t="str">
        <f t="shared" si="1"/>
        <v>Moderado</v>
      </c>
      <c r="AD50" s="185">
        <f>IF(Q50="Probabilidad",(($M$50-0)),IF(Q50="Impacto",($M$50-($M$50*T50))))</f>
        <v>0.6</v>
      </c>
      <c r="AE50" s="328" t="str">
        <f>IF(AF50&lt;=20%,"Leve",IF(AF50&lt;=40%,"Menor",IF(AF50&lt;=60%,"Moderado",IF(AF50&lt;=80%,"Mayor",IF(AF50&lt;=100%,"Catastrófico")))))</f>
        <v>Moderado</v>
      </c>
      <c r="AF50" s="328">
        <f>AVERAGE(AD50:AD54)</f>
        <v>0.6</v>
      </c>
      <c r="AG50" s="323" t="str">
        <f>VLOOKUP(AA50&amp;AE50,Hoja1!$B$4:$C$28,2,0)</f>
        <v>Moderado</v>
      </c>
      <c r="AH50" s="326" t="s">
        <v>307</v>
      </c>
      <c r="AI50" s="326" t="s">
        <v>524</v>
      </c>
      <c r="AJ50" s="326" t="s">
        <v>516</v>
      </c>
      <c r="AK50" s="326"/>
      <c r="AL50" s="326"/>
      <c r="AM50" s="326"/>
      <c r="AN50" s="326"/>
    </row>
    <row r="51" spans="1:40" ht="55.5" customHeight="1" x14ac:dyDescent="0.45">
      <c r="A51" s="326"/>
      <c r="B51" s="324"/>
      <c r="C51" s="326"/>
      <c r="D51" s="335"/>
      <c r="E51" s="326"/>
      <c r="F51" s="326"/>
      <c r="G51" s="326"/>
      <c r="H51" s="326"/>
      <c r="I51" s="332"/>
      <c r="J51" s="333"/>
      <c r="K51" s="326"/>
      <c r="L51" s="327"/>
      <c r="M51" s="327"/>
      <c r="N51" s="326"/>
      <c r="O51" s="184">
        <v>2</v>
      </c>
      <c r="P51" s="201" t="s">
        <v>372</v>
      </c>
      <c r="Q51" s="184" t="str">
        <f t="shared" si="0"/>
        <v>Probabilidad</v>
      </c>
      <c r="R51" s="184" t="s">
        <v>52</v>
      </c>
      <c r="S51" s="184" t="s">
        <v>57</v>
      </c>
      <c r="T51" s="185">
        <f>VLOOKUP(R51&amp;S51,Hoja1!$Q$4:$R$9,2,0)</f>
        <v>0.45</v>
      </c>
      <c r="U51" s="184" t="s">
        <v>59</v>
      </c>
      <c r="V51" s="184" t="s">
        <v>62</v>
      </c>
      <c r="W51" s="184" t="s">
        <v>65</v>
      </c>
      <c r="X51" s="185">
        <f t="shared" ref="X51:X54" si="27">IF(Q51="Probabilidad",($J$50*T51),IF(Q51="Impacto"," "))</f>
        <v>0.18000000000000002</v>
      </c>
      <c r="Y51" s="185" t="str">
        <f>IF(Z51&lt;=20%,'Tabla probabilidad'!$B$5,IF(Z51&lt;=40%,'Tabla probabilidad'!$B$6,IF(Z51&lt;=60%,'Tabla probabilidad'!$B$7,IF(Z51&lt;=80%,'Tabla probabilidad'!$B$8,IF(Z51&lt;=100%,'Tabla probabilidad'!$B$9)))))</f>
        <v>Baja</v>
      </c>
      <c r="Z51" s="185">
        <f>IF(R51="Preventivo",(J50-(J50*T51)),IF(R51="Detectivo",(J50-(J50*T51)),IF(R51="Correctivo",(J50))))</f>
        <v>0.22</v>
      </c>
      <c r="AA51" s="329"/>
      <c r="AB51" s="329"/>
      <c r="AC51" s="185" t="str">
        <f t="shared" si="1"/>
        <v>Moderado</v>
      </c>
      <c r="AD51" s="185">
        <f t="shared" ref="AD51:AD54" si="28">IF(Q51="Probabilidad",(($M$50-0)),IF(Q51="Impacto",($M$50-($M$50*T51))))</f>
        <v>0.6</v>
      </c>
      <c r="AE51" s="329"/>
      <c r="AF51" s="329"/>
      <c r="AG51" s="324"/>
      <c r="AH51" s="326"/>
      <c r="AI51" s="326"/>
      <c r="AJ51" s="326"/>
      <c r="AK51" s="326"/>
      <c r="AL51" s="326"/>
      <c r="AM51" s="326"/>
      <c r="AN51" s="326"/>
    </row>
    <row r="52" spans="1:40" ht="42" customHeight="1" x14ac:dyDescent="0.45">
      <c r="A52" s="326"/>
      <c r="B52" s="324"/>
      <c r="C52" s="326"/>
      <c r="D52" s="335"/>
      <c r="E52" s="326"/>
      <c r="F52" s="326"/>
      <c r="G52" s="326"/>
      <c r="H52" s="326"/>
      <c r="I52" s="332"/>
      <c r="J52" s="333"/>
      <c r="K52" s="326"/>
      <c r="L52" s="327"/>
      <c r="M52" s="327"/>
      <c r="N52" s="326"/>
      <c r="O52" s="184">
        <v>3</v>
      </c>
      <c r="P52" s="201" t="s">
        <v>373</v>
      </c>
      <c r="Q52" s="184" t="str">
        <f t="shared" si="0"/>
        <v>Probabilidad</v>
      </c>
      <c r="R52" s="184" t="s">
        <v>52</v>
      </c>
      <c r="S52" s="184" t="s">
        <v>57</v>
      </c>
      <c r="T52" s="185">
        <f>VLOOKUP(R52&amp;S52,Hoja1!$Q$4:$R$9,2,0)</f>
        <v>0.45</v>
      </c>
      <c r="U52" s="184" t="s">
        <v>59</v>
      </c>
      <c r="V52" s="184" t="s">
        <v>62</v>
      </c>
      <c r="W52" s="184" t="s">
        <v>65</v>
      </c>
      <c r="X52" s="185">
        <f t="shared" si="27"/>
        <v>0.18000000000000002</v>
      </c>
      <c r="Y52" s="185" t="str">
        <f>IF(Z52&lt;=20%,'Tabla probabilidad'!$B$5,IF(Z52&lt;=40%,'Tabla probabilidad'!$B$6,IF(Z52&lt;=60%,'Tabla probabilidad'!$B$7,IF(Z52&lt;=80%,'Tabla probabilidad'!$B$8,IF(Z52&lt;=100%,'Tabla probabilidad'!$B$9)))))</f>
        <v>Baja</v>
      </c>
      <c r="Z52" s="185">
        <f>IF(R52="Preventivo",(J50-(J50*T52)),IF(R52="Detectivo",(J50-(J50*T52)),IF(R52="Correctivo",(J50))))</f>
        <v>0.22</v>
      </c>
      <c r="AA52" s="329"/>
      <c r="AB52" s="329"/>
      <c r="AC52" s="185" t="str">
        <f t="shared" si="1"/>
        <v>Moderado</v>
      </c>
      <c r="AD52" s="185">
        <f t="shared" si="28"/>
        <v>0.6</v>
      </c>
      <c r="AE52" s="329"/>
      <c r="AF52" s="329"/>
      <c r="AG52" s="324"/>
      <c r="AH52" s="326"/>
      <c r="AI52" s="326"/>
      <c r="AJ52" s="326"/>
      <c r="AK52" s="326"/>
      <c r="AL52" s="326"/>
      <c r="AM52" s="326"/>
      <c r="AN52" s="326"/>
    </row>
    <row r="53" spans="1:40" ht="96.75" customHeight="1" thickBot="1" x14ac:dyDescent="0.5">
      <c r="A53" s="326"/>
      <c r="B53" s="324"/>
      <c r="C53" s="326"/>
      <c r="D53" s="335"/>
      <c r="E53" s="326"/>
      <c r="F53" s="326"/>
      <c r="G53" s="326"/>
      <c r="H53" s="326"/>
      <c r="I53" s="332"/>
      <c r="J53" s="333"/>
      <c r="K53" s="326"/>
      <c r="L53" s="327"/>
      <c r="M53" s="327"/>
      <c r="N53" s="326"/>
      <c r="O53" s="184">
        <v>4</v>
      </c>
      <c r="P53" s="202" t="s">
        <v>374</v>
      </c>
      <c r="Q53" s="184" t="str">
        <f t="shared" si="0"/>
        <v>Probabilidad</v>
      </c>
      <c r="R53" s="184" t="s">
        <v>52</v>
      </c>
      <c r="S53" s="184" t="s">
        <v>57</v>
      </c>
      <c r="T53" s="185">
        <f>VLOOKUP(R53&amp;S53,Hoja1!$Q$4:$R$9,2,0)</f>
        <v>0.45</v>
      </c>
      <c r="U53" s="184" t="s">
        <v>59</v>
      </c>
      <c r="V53" s="184" t="s">
        <v>62</v>
      </c>
      <c r="W53" s="184" t="s">
        <v>65</v>
      </c>
      <c r="X53" s="185">
        <f t="shared" si="27"/>
        <v>0.18000000000000002</v>
      </c>
      <c r="Y53" s="185" t="str">
        <f>IF(Z53&lt;=20%,'Tabla probabilidad'!$B$5,IF(Z53&lt;=40%,'Tabla probabilidad'!$B$6,IF(Z53&lt;=60%,'Tabla probabilidad'!$B$7,IF(Z53&lt;=80%,'Tabla probabilidad'!$B$8,IF(Z53&lt;=100%,'Tabla probabilidad'!$B$9)))))</f>
        <v>Baja</v>
      </c>
      <c r="Z53" s="185">
        <f>IF(R53="Preventivo",(J50-(J50*T53)),IF(R53="Detectivo",(J50-(J50*T53)),IF(R53="Correctivo",(J50))))</f>
        <v>0.22</v>
      </c>
      <c r="AA53" s="329"/>
      <c r="AB53" s="329"/>
      <c r="AC53" s="185" t="str">
        <f t="shared" si="1"/>
        <v>Moderado</v>
      </c>
      <c r="AD53" s="185">
        <f t="shared" si="28"/>
        <v>0.6</v>
      </c>
      <c r="AE53" s="329"/>
      <c r="AF53" s="329"/>
      <c r="AG53" s="324"/>
      <c r="AH53" s="326"/>
      <c r="AI53" s="326"/>
      <c r="AJ53" s="326"/>
      <c r="AK53" s="326"/>
      <c r="AL53" s="326"/>
      <c r="AM53" s="326"/>
      <c r="AN53" s="326"/>
    </row>
    <row r="54" spans="1:40" ht="104.25" customHeight="1" x14ac:dyDescent="0.45">
      <c r="A54" s="323"/>
      <c r="B54" s="325"/>
      <c r="C54" s="326"/>
      <c r="D54" s="335"/>
      <c r="E54" s="323"/>
      <c r="F54" s="323"/>
      <c r="G54" s="323"/>
      <c r="H54" s="323"/>
      <c r="I54" s="336"/>
      <c r="J54" s="328"/>
      <c r="K54" s="326"/>
      <c r="L54" s="327"/>
      <c r="M54" s="327"/>
      <c r="N54" s="323"/>
      <c r="O54" s="197">
        <v>5</v>
      </c>
      <c r="P54" s="201" t="s">
        <v>375</v>
      </c>
      <c r="Q54" s="197" t="str">
        <f t="shared" si="0"/>
        <v>Probabilidad</v>
      </c>
      <c r="R54" s="197" t="s">
        <v>52</v>
      </c>
      <c r="S54" s="197" t="s">
        <v>57</v>
      </c>
      <c r="T54" s="198">
        <f>VLOOKUP(R54&amp;S54,Hoja1!$Q$4:$R$9,2,0)</f>
        <v>0.45</v>
      </c>
      <c r="U54" s="197" t="s">
        <v>59</v>
      </c>
      <c r="V54" s="197" t="s">
        <v>62</v>
      </c>
      <c r="W54" s="197" t="s">
        <v>65</v>
      </c>
      <c r="X54" s="198">
        <f t="shared" si="27"/>
        <v>0.18000000000000002</v>
      </c>
      <c r="Y54" s="198" t="str">
        <f>IF(Z54&lt;=20%,'Tabla probabilidad'!$B$5,IF(Z54&lt;=40%,'Tabla probabilidad'!$B$6,IF(Z54&lt;=60%,'Tabla probabilidad'!$B$7,IF(Z54&lt;=80%,'Tabla probabilidad'!$B$8,IF(Z54&lt;=100%,'Tabla probabilidad'!$B$9)))))</f>
        <v>Baja</v>
      </c>
      <c r="Z54" s="198">
        <f>IF(R54="Preventivo",(J50-(J50*T54)),IF(R54="Detectivo",(J50-(J50*T54)),IF(R54="Correctivo",(J50))))</f>
        <v>0.22</v>
      </c>
      <c r="AA54" s="329"/>
      <c r="AB54" s="329"/>
      <c r="AC54" s="198" t="str">
        <f t="shared" si="1"/>
        <v>Moderado</v>
      </c>
      <c r="AD54" s="198">
        <f t="shared" si="28"/>
        <v>0.6</v>
      </c>
      <c r="AE54" s="329"/>
      <c r="AF54" s="329"/>
      <c r="AG54" s="324"/>
      <c r="AH54" s="326"/>
      <c r="AI54" s="326"/>
      <c r="AJ54" s="326"/>
      <c r="AK54" s="326"/>
      <c r="AL54" s="326"/>
      <c r="AM54" s="326"/>
      <c r="AN54" s="326"/>
    </row>
    <row r="55" spans="1:40" ht="123.75" customHeight="1" x14ac:dyDescent="0.45">
      <c r="A55" s="326">
        <v>10</v>
      </c>
      <c r="B55" s="323" t="s">
        <v>488</v>
      </c>
      <c r="C55" s="326" t="s">
        <v>383</v>
      </c>
      <c r="D55" s="331" t="s">
        <v>392</v>
      </c>
      <c r="E55" s="326" t="s">
        <v>378</v>
      </c>
      <c r="F55" s="326" t="s">
        <v>377</v>
      </c>
      <c r="G55" s="326" t="s">
        <v>429</v>
      </c>
      <c r="H55" s="326">
        <v>29</v>
      </c>
      <c r="I55" s="332" t="str">
        <f>IF(H55&lt;=2,'Tabla probabilidad'!$B$5,IF(H55&lt;=24,'Tabla probabilidad'!$B$6,IF(H55&lt;=500,'Tabla probabilidad'!$B$7,IF(H55&lt;=5000,'Tabla probabilidad'!$B$8,IF(H55&gt;5000,'Tabla probabilidad'!$B$9)))))</f>
        <v>Media</v>
      </c>
      <c r="J55" s="333">
        <f>IF(H55&lt;=2,'Tabla probabilidad'!$D$5,IF(H55&lt;=24,'Tabla probabilidad'!$D$6,IF(H55&lt;=500,'Tabla probabilidad'!$D$7,IF(H55&lt;=5000,'Tabla probabilidad'!$D$8,IF(H55&gt;5000,'Tabla probabilidad'!$D$9)))))</f>
        <v>0.6</v>
      </c>
      <c r="K55" s="326" t="s">
        <v>388</v>
      </c>
      <c r="L55" s="326" t="str">
        <f>IF(K55="El riesgo afecta la imagen de alguna área de la organización","Leve",IF(K55="El riesgo afecta la imagen de la entidad internamente, de conocimiento general, nivel interno, alta dirección, contratista y/o de provedores","Menor",IF(K55="El riesgo afecta la imagen de la entidad con algunos usuarios de relevancia frente al logro de los objetivos","Moderado",IF(K55="El riesgo afecta la imagen de de la entidad con efecto publicitario sostenido a nivel del sector justicia","Mayor",IF(K55="El riesgo afecta la imagen de la entidad a nivel nacional, con efecto publicitarios sostenible a nivel país","Catastrófico",IF(K55="Impacto que afecte la ejecución presupuestal en un valor ≥0,5%.","Leve",IF(K55="Impacto que afecte la ejecución presupuestal en un valor ≥1%.","Menor",IF(K55="Impacto que afecte la ejecución presupuestal en un valor ≥5%.","Moderado",IF(K55="Impacto que afecte la ejecución presupuestal en un valor ≥20%.","Mayor",IF(K55="Impacto que afecte la ejecución presupuestal en un valor ≥50%.","Catastrófico",IF(K55="Incumplimiento máximo del 5% de la meta planeada","Leve",IF(K55="Incumplimiento máximo del 15% de la meta planeada","Menor",IF(K55="Incumplimiento máximo del 20% de la meta planeada","Moderado",IF(K55="Incumplimiento máximo del 50% de la meta planeada","Mayor",IF(K55="Incumplimiento máximo del 80% de la meta planeada","Catastrófico",IF(K55="Cualquier afectación a la violacion de los derechos de los ciudadanos se considera con consecuencias altas","Mayor",IF(K55="Cualquier afectación a la violacion de los derechos de los ciudadanos se considera con consecuencias desastrosas","Catastrófico",IF(K55="Afecta la Prestación del Servicio de Administración de Justicia en 5%","Leve",IF(K55="Afecta la Prestación del Servicio de Administración de Justicia en 10%","Menor",IF(K55="Afecta la Prestación del Servicio de Administración de Justicia en 15%","Moderado",IF(K55="Afecta la Prestación del Servicio de Administración de Justicia en 20%","Mayor",IF(K55="Afecta la Prestación del Servicio de Administración de Justicia en más del 50%","Catastrófico",IF(K55="Cualquier acto indebido de los servidores judiciales genera altas consecuencias para la entidad","Mayor",IF(K55="Cualquier acto indebido de los servidores judiciales genera consecuencias desastrosas para la entidad","Catastrófico",IF(K55="Si el hecho llegara a presentarse, tendría consecuencias o efectos mínimos sobre la entidad","Leve",IF(K55="Si el hecho llegara a presentarse, tendría bajo impacto o efecto sobre la entidad","Menor",IF(K55="Si el hecho llegara a presentarse, tendría medianas consecuencias o efectos sobre la entidad","Moderado",IF(K55="Si el hecho llegara a presentarse, tendría altas consecuencias o efectos sobre la entidad","Mayor",IF(K55="Si el hecho llegara a presentarse, tendría desastrosas consecuencias o efectos sobre la entidad","Catastrófico")))))))))))))))))))))))))))))</f>
        <v>Moderado</v>
      </c>
      <c r="M55" s="326" t="str">
        <f>IF(K55="El riesgo afecta la imagen de alguna área de la organización","20%",IF(K55="El riesgo afecta la imagen de la entidad internamente, de conocimiento general, nivel interno, alta dirección, contratista y/o de provedores","40%",IF(K55="El riesgo afecta la imagen de la entidad con algunos usuarios de relevancia frente al logro de los objetivos","60%",IF(K55="El riesgo afecta la imagen de de la entidad con efecto publicitario sostenido a nivel del sector justicia","80%",IF(K55="El riesgo afecta la imagen de la entidad a nivel nacional, con efecto publicitarios sostenible a nivel país","100%",IF(K55="Impacto que afecte la ejecución presupuestal en un valor ≥0,5%.","20%",IF(K55="Impacto que afecte la ejecución presupuestal en un valor ≥1%.","40%",IF(K55="Impacto que afecte la ejecución presupuestal en un valor ≥5%.","60%",IF(K55="Impacto que afecte la ejecución presupuestal en un valor ≥20%.","80%",IF(K55="Impacto que afecte la ejecución presupuestal en un valor ≥50%.","100%",IF(K55="Incumplimiento máximo del 5% de la meta planeada","20%",IF(K55="Incumplimiento máximo del 15% de la meta planeada","40%",IF(K55="Incumplimiento máximo del 20% de la meta planeada","60%",IF(K55="Incumplimiento máximo del 50% de la meta planeada","80%",IF(K55="Incumplimiento máximo del 80% de la meta planeada","100%",IF(K55="Cualquier afectación a la violacion de los derechos de los ciudadanos se considera con consecuencias altas","80%",IF(K55="Cualquier afectación a la violacion de los derechos de los ciudadanos se considera con consecuencias desastrosas","100%",IF(K55="Afecta la Prestación del Servicio de Administración de Justicia en 5%","20%",IF(K55="Afecta la Prestación del Servicio de Administración de Justicia en 10%","40%",IF(K55="Afecta la Prestación del Servicio de Administración de Justicia en 15%","60%",IF(K55="Afecta la Prestación del Servicio de Administración de Justicia en 20%","80%",IF(K55="Afecta la Prestación del Servicio de Administración de Justicia en más del 50%","100%",IF(K55="Cualquier acto indebido de los servidores judiciales genera altas consecuencias para la entidad","80%",IF(K55="Cualquier acto indebido de los servidores judiciales genera consecuencias desastrosas para la entidad","100%",IF(K55="Si el hecho llegara a presentarse, tendría consecuencias o efectos mínimos sobre la entidad","20%",IF(K55="Si el hecho llegara a presentarse, tendría bajo impacto o efecto sobre la entidad","40%",IF(K55="Si el hecho llegara a presentarse, tendría medianas consecuencias o efectos sobre la entidad","60%",IF(K55="Si el hecho llegara a presentarse, tendría altas consecuencias o efectos sobre la entidad","80%",IF(K55="Si el hecho llegara a presentarse, tendría desastrosas consecuencias o efectos sobre la entidad","100%")))))))))))))))))))))))))))))</f>
        <v>60%</v>
      </c>
      <c r="N55" s="326" t="str">
        <f>VLOOKUP((I55&amp;L55),Hoja1!$B$4:$C$28,2,0)</f>
        <v>Moderado</v>
      </c>
      <c r="O55" s="195">
        <v>1</v>
      </c>
      <c r="P55" s="183" t="s">
        <v>390</v>
      </c>
      <c r="Q55" s="195" t="str">
        <f t="shared" ref="Q55:Q59" si="29">IF(R55="Preventivo","Probabilidad",IF(R55="Detectivo","Probabilidad", IF(R55="Correctivo","Impacto")))</f>
        <v>Probabilidad</v>
      </c>
      <c r="R55" s="195" t="s">
        <v>52</v>
      </c>
      <c r="S55" s="195" t="s">
        <v>57</v>
      </c>
      <c r="T55" s="196">
        <f>VLOOKUP(R55&amp;S55,Hoja1!$Q$4:$R$9,2,0)</f>
        <v>0.45</v>
      </c>
      <c r="U55" s="195" t="s">
        <v>59</v>
      </c>
      <c r="V55" s="195" t="s">
        <v>62</v>
      </c>
      <c r="W55" s="195" t="s">
        <v>65</v>
      </c>
      <c r="X55" s="196">
        <f>IF(Q55="Probabilidad",($J$55*T55),IF(Q55="Impacto"," "))</f>
        <v>0.27</v>
      </c>
      <c r="Y55" s="196" t="str">
        <f>IF(Z55&lt;=20%,'Tabla probabilidad'!$B$5,IF(Z55&lt;=40%,'Tabla probabilidad'!$B$6,IF(Z55&lt;=60%,'Tabla probabilidad'!$B$7,IF(Z55&lt;=80%,'Tabla probabilidad'!$B$8,IF(Z55&lt;=100%,'Tabla probabilidad'!$B$9)))))</f>
        <v>Baja</v>
      </c>
      <c r="Z55" s="196">
        <f>IF(R55="Preventivo",(J55-(J55*T55)),IF(R55="Detectivo",(J55-(J55*T55)),IF(R55="Correctivo",(J55))))</f>
        <v>0.32999999999999996</v>
      </c>
      <c r="AA55" s="328" t="str">
        <f>IF(AB55&lt;=20%,'Tabla probabilidad'!$B$5,IF(AB55&lt;=40%,'Tabla probabilidad'!$B$6,IF(AB55&lt;=60%,'Tabla probabilidad'!$B$7,IF(AB55&lt;=80%,'Tabla probabilidad'!$B$8,IF(AB55&lt;=100%,'Tabla probabilidad'!$B$9)))))</f>
        <v>Baja</v>
      </c>
      <c r="AB55" s="328">
        <f>AVERAGE(Z55:Z59)</f>
        <v>0.34199999999999997</v>
      </c>
      <c r="AC55" s="196" t="str">
        <f t="shared" ref="AC55:AC59" si="30">IF(AD55&lt;=20%,"Leve",IF(AD55&lt;=40%,"Menor",IF(AD55&lt;=60%,"Moderado",IF(AD55&lt;=80%,"Mayor",IF(AD55&lt;=100%,"Catastrófico")))))</f>
        <v>Moderado</v>
      </c>
      <c r="AD55" s="196">
        <f>IF(Q55="Probabilidad",(($M$55-0)),IF(Q55="Impacto",($M$55-($M$55*T55))))</f>
        <v>0.6</v>
      </c>
      <c r="AE55" s="328" t="str">
        <f>IF(AF55&lt;=20%,"Leve",IF(AF55&lt;=40%,"Menor",IF(AF55&lt;=60%,"Moderado",IF(AF55&lt;=80%,"Mayor",IF(AF55&lt;=100%,"Catastrófico")))))</f>
        <v>Moderado</v>
      </c>
      <c r="AF55" s="328">
        <f>AVERAGE(AD55:AD59)</f>
        <v>0.6</v>
      </c>
      <c r="AG55" s="323" t="str">
        <f>VLOOKUP(AA55&amp;AE55,Hoja1!$B$4:$C$28,2,0)</f>
        <v>Moderado</v>
      </c>
      <c r="AH55" s="326" t="s">
        <v>307</v>
      </c>
      <c r="AI55" s="326" t="s">
        <v>525</v>
      </c>
      <c r="AJ55" s="326" t="s">
        <v>506</v>
      </c>
      <c r="AK55" s="326"/>
      <c r="AL55" s="326"/>
      <c r="AM55" s="326"/>
      <c r="AN55" s="326"/>
    </row>
    <row r="56" spans="1:40" ht="82.5" customHeight="1" x14ac:dyDescent="0.45">
      <c r="A56" s="326"/>
      <c r="B56" s="324"/>
      <c r="C56" s="326"/>
      <c r="D56" s="331"/>
      <c r="E56" s="326"/>
      <c r="F56" s="326"/>
      <c r="G56" s="326"/>
      <c r="H56" s="326"/>
      <c r="I56" s="332"/>
      <c r="J56" s="333"/>
      <c r="K56" s="326"/>
      <c r="L56" s="327"/>
      <c r="M56" s="327"/>
      <c r="N56" s="326"/>
      <c r="O56" s="195">
        <v>2</v>
      </c>
      <c r="P56" s="183" t="s">
        <v>491</v>
      </c>
      <c r="Q56" s="195" t="str">
        <f t="shared" si="29"/>
        <v>Probabilidad</v>
      </c>
      <c r="R56" s="195" t="s">
        <v>52</v>
      </c>
      <c r="S56" s="195" t="s">
        <v>57</v>
      </c>
      <c r="T56" s="196">
        <f>VLOOKUP(R56&amp;S56,Hoja1!$Q$4:$R$9,2,0)</f>
        <v>0.45</v>
      </c>
      <c r="U56" s="195" t="s">
        <v>59</v>
      </c>
      <c r="V56" s="195" t="s">
        <v>62</v>
      </c>
      <c r="W56" s="195" t="s">
        <v>65</v>
      </c>
      <c r="X56" s="196">
        <f t="shared" ref="X56:X59" si="31">IF(Q56="Probabilidad",($J$55*T56),IF(Q56="Impacto"," "))</f>
        <v>0.27</v>
      </c>
      <c r="Y56" s="196" t="str">
        <f>IF(Z56&lt;=20%,'Tabla probabilidad'!$B$5,IF(Z56&lt;=40%,'Tabla probabilidad'!$B$6,IF(Z56&lt;=60%,'Tabla probabilidad'!$B$7,IF(Z56&lt;=80%,'Tabla probabilidad'!$B$8,IF(Z56&lt;=100%,'Tabla probabilidad'!$B$9)))))</f>
        <v>Baja</v>
      </c>
      <c r="Z56" s="196">
        <f>IF(R56="Preventivo",(J55-(J55*T56)),IF(R56="Detectivo",(J55-(J55*T56)),IF(R56="Correctivo",(J55))))</f>
        <v>0.32999999999999996</v>
      </c>
      <c r="AA56" s="329"/>
      <c r="AB56" s="329"/>
      <c r="AC56" s="196" t="str">
        <f t="shared" si="30"/>
        <v>Moderado</v>
      </c>
      <c r="AD56" s="196">
        <f t="shared" ref="AD56:AD59" si="32">IF(Q56="Probabilidad",(($M$55-0)),IF(Q56="Impacto",($M$55-($M$55*T56))))</f>
        <v>0.6</v>
      </c>
      <c r="AE56" s="329"/>
      <c r="AF56" s="329"/>
      <c r="AG56" s="324"/>
      <c r="AH56" s="326"/>
      <c r="AI56" s="326"/>
      <c r="AJ56" s="326"/>
      <c r="AK56" s="326"/>
      <c r="AL56" s="326"/>
      <c r="AM56" s="326"/>
      <c r="AN56" s="326"/>
    </row>
    <row r="57" spans="1:40" ht="51" customHeight="1" x14ac:dyDescent="0.45">
      <c r="A57" s="326"/>
      <c r="B57" s="324"/>
      <c r="C57" s="326"/>
      <c r="D57" s="331"/>
      <c r="E57" s="326"/>
      <c r="F57" s="326"/>
      <c r="G57" s="326"/>
      <c r="H57" s="326"/>
      <c r="I57" s="332"/>
      <c r="J57" s="333"/>
      <c r="K57" s="326"/>
      <c r="L57" s="327"/>
      <c r="M57" s="327"/>
      <c r="N57" s="326"/>
      <c r="O57" s="195">
        <v>3</v>
      </c>
      <c r="P57" s="183" t="s">
        <v>391</v>
      </c>
      <c r="Q57" s="195" t="str">
        <f t="shared" si="29"/>
        <v>Probabilidad</v>
      </c>
      <c r="R57" s="195" t="s">
        <v>53</v>
      </c>
      <c r="S57" s="195" t="s">
        <v>57</v>
      </c>
      <c r="T57" s="196">
        <f>VLOOKUP(R57&amp;S57,Hoja1!$Q$4:$R$9,2,0)</f>
        <v>0.35</v>
      </c>
      <c r="U57" s="195" t="s">
        <v>59</v>
      </c>
      <c r="V57" s="195" t="s">
        <v>62</v>
      </c>
      <c r="W57" s="195" t="s">
        <v>65</v>
      </c>
      <c r="X57" s="196">
        <f t="shared" si="31"/>
        <v>0.21</v>
      </c>
      <c r="Y57" s="196" t="str">
        <f>IF(Z57&lt;=20%,'Tabla probabilidad'!$B$5,IF(Z57&lt;=40%,'Tabla probabilidad'!$B$6,IF(Z57&lt;=60%,'Tabla probabilidad'!$B$7,IF(Z57&lt;=80%,'Tabla probabilidad'!$B$8,IF(Z57&lt;=100%,'Tabla probabilidad'!$B$9)))))</f>
        <v>Baja</v>
      </c>
      <c r="Z57" s="196">
        <f>IF(R57="Preventivo",(J55-(J55*T57)),IF(R57="Detectivo",(J55-(J55*T57)),IF(R57="Correctivo",(J55))))</f>
        <v>0.39</v>
      </c>
      <c r="AA57" s="329"/>
      <c r="AB57" s="329"/>
      <c r="AC57" s="196" t="str">
        <f t="shared" si="30"/>
        <v>Moderado</v>
      </c>
      <c r="AD57" s="196">
        <f t="shared" si="32"/>
        <v>0.6</v>
      </c>
      <c r="AE57" s="329"/>
      <c r="AF57" s="329"/>
      <c r="AG57" s="324"/>
      <c r="AH57" s="326"/>
      <c r="AI57" s="326"/>
      <c r="AJ57" s="326"/>
      <c r="AK57" s="326"/>
      <c r="AL57" s="326"/>
      <c r="AM57" s="326"/>
      <c r="AN57" s="326"/>
    </row>
    <row r="58" spans="1:40" ht="123" customHeight="1" x14ac:dyDescent="0.45">
      <c r="A58" s="326"/>
      <c r="B58" s="324"/>
      <c r="C58" s="326"/>
      <c r="D58" s="331"/>
      <c r="E58" s="326"/>
      <c r="F58" s="326"/>
      <c r="G58" s="326"/>
      <c r="H58" s="326"/>
      <c r="I58" s="332"/>
      <c r="J58" s="333"/>
      <c r="K58" s="326"/>
      <c r="L58" s="327"/>
      <c r="M58" s="327"/>
      <c r="N58" s="326"/>
      <c r="O58" s="195">
        <v>4</v>
      </c>
      <c r="P58" s="183" t="s">
        <v>492</v>
      </c>
      <c r="Q58" s="195" t="str">
        <f t="shared" si="29"/>
        <v>Probabilidad</v>
      </c>
      <c r="R58" s="195" t="s">
        <v>52</v>
      </c>
      <c r="S58" s="195" t="s">
        <v>57</v>
      </c>
      <c r="T58" s="196">
        <f>VLOOKUP(R58&amp;S58,Hoja1!$Q$4:$R$9,2,0)</f>
        <v>0.45</v>
      </c>
      <c r="U58" s="195" t="s">
        <v>59</v>
      </c>
      <c r="V58" s="195" t="s">
        <v>62</v>
      </c>
      <c r="W58" s="195" t="s">
        <v>65</v>
      </c>
      <c r="X58" s="196">
        <f t="shared" si="31"/>
        <v>0.27</v>
      </c>
      <c r="Y58" s="196" t="str">
        <f>IF(Z58&lt;=20%,'Tabla probabilidad'!$B$5,IF(Z58&lt;=40%,'Tabla probabilidad'!$B$6,IF(Z58&lt;=60%,'Tabla probabilidad'!$B$7,IF(Z58&lt;=80%,'Tabla probabilidad'!$B$8,IF(Z58&lt;=100%,'Tabla probabilidad'!$B$9)))))</f>
        <v>Baja</v>
      </c>
      <c r="Z58" s="196">
        <f>IF(R58="Preventivo",(J55-(J55*T58)),IF(R58="Detectivo",(J55-(J55*T58)),IF(R58="Correctivo",(J55))))</f>
        <v>0.32999999999999996</v>
      </c>
      <c r="AA58" s="329"/>
      <c r="AB58" s="329"/>
      <c r="AC58" s="196" t="str">
        <f t="shared" si="30"/>
        <v>Moderado</v>
      </c>
      <c r="AD58" s="196">
        <f t="shared" si="32"/>
        <v>0.6</v>
      </c>
      <c r="AE58" s="329"/>
      <c r="AF58" s="329"/>
      <c r="AG58" s="324"/>
      <c r="AH58" s="326"/>
      <c r="AI58" s="326"/>
      <c r="AJ58" s="326"/>
      <c r="AK58" s="326"/>
      <c r="AL58" s="326"/>
      <c r="AM58" s="326"/>
      <c r="AN58" s="326"/>
    </row>
    <row r="59" spans="1:40" ht="174" customHeight="1" x14ac:dyDescent="0.45">
      <c r="A59" s="326"/>
      <c r="B59" s="325"/>
      <c r="C59" s="326"/>
      <c r="D59" s="331"/>
      <c r="E59" s="326"/>
      <c r="F59" s="326"/>
      <c r="G59" s="326"/>
      <c r="H59" s="326"/>
      <c r="I59" s="332"/>
      <c r="J59" s="333"/>
      <c r="K59" s="326"/>
      <c r="L59" s="327"/>
      <c r="M59" s="327"/>
      <c r="N59" s="326"/>
      <c r="O59" s="195">
        <v>5</v>
      </c>
      <c r="P59" s="186" t="s">
        <v>493</v>
      </c>
      <c r="Q59" s="195" t="str">
        <f t="shared" si="29"/>
        <v>Probabilidad</v>
      </c>
      <c r="R59" s="195" t="s">
        <v>52</v>
      </c>
      <c r="S59" s="195" t="s">
        <v>57</v>
      </c>
      <c r="T59" s="196">
        <f>VLOOKUP(R59&amp;S59,Hoja1!$Q$4:$R$9,2,0)</f>
        <v>0.45</v>
      </c>
      <c r="U59" s="195" t="s">
        <v>59</v>
      </c>
      <c r="V59" s="195" t="s">
        <v>62</v>
      </c>
      <c r="W59" s="195" t="s">
        <v>65</v>
      </c>
      <c r="X59" s="196">
        <f t="shared" si="31"/>
        <v>0.27</v>
      </c>
      <c r="Y59" s="196" t="str">
        <f>IF(Z59&lt;=20%,'Tabla probabilidad'!$B$5,IF(Z59&lt;=40%,'Tabla probabilidad'!$B$6,IF(Z59&lt;=60%,'Tabla probabilidad'!$B$7,IF(Z59&lt;=80%,'Tabla probabilidad'!$B$8,IF(Z59&lt;=100%,'Tabla probabilidad'!$B$9)))))</f>
        <v>Baja</v>
      </c>
      <c r="Z59" s="196">
        <f>IF(R59="Preventivo",(J55-(J55*T59)),IF(R59="Detectivo",(J55-(J55*T59)),IF(R59="Correctivo",(J55))))</f>
        <v>0.32999999999999996</v>
      </c>
      <c r="AA59" s="330"/>
      <c r="AB59" s="330"/>
      <c r="AC59" s="196" t="str">
        <f t="shared" si="30"/>
        <v>Moderado</v>
      </c>
      <c r="AD59" s="196">
        <f t="shared" si="32"/>
        <v>0.6</v>
      </c>
      <c r="AE59" s="330"/>
      <c r="AF59" s="330"/>
      <c r="AG59" s="325"/>
      <c r="AH59" s="326"/>
      <c r="AI59" s="326"/>
      <c r="AJ59" s="326"/>
      <c r="AK59" s="326"/>
      <c r="AL59" s="326"/>
      <c r="AM59" s="326"/>
      <c r="AN59" s="326"/>
    </row>
    <row r="60" spans="1:40" ht="42.75" customHeight="1" x14ac:dyDescent="0.45"/>
  </sheetData>
  <mergeCells count="303">
    <mergeCell ref="AH35:AH39"/>
    <mergeCell ref="AI35:AI39"/>
    <mergeCell ref="AJ35:AJ39"/>
    <mergeCell ref="AK35:AK39"/>
    <mergeCell ref="AL35:AL39"/>
    <mergeCell ref="AM35:AM39"/>
    <mergeCell ref="AN35:AN39"/>
    <mergeCell ref="AK25:AK29"/>
    <mergeCell ref="AL25:AL29"/>
    <mergeCell ref="AM25:AM29"/>
    <mergeCell ref="AN25:AN29"/>
    <mergeCell ref="AH30:AH34"/>
    <mergeCell ref="AK30:AK34"/>
    <mergeCell ref="AL30:AL34"/>
    <mergeCell ref="AM30:AM34"/>
    <mergeCell ref="AN30:AN34"/>
    <mergeCell ref="AM55:AM59"/>
    <mergeCell ref="AN55:AN59"/>
    <mergeCell ref="K55:K59"/>
    <mergeCell ref="L55:L59"/>
    <mergeCell ref="M55:M59"/>
    <mergeCell ref="N55:N59"/>
    <mergeCell ref="AA55:AA59"/>
    <mergeCell ref="AB55:AB59"/>
    <mergeCell ref="AE55:AE59"/>
    <mergeCell ref="AF55:AF59"/>
    <mergeCell ref="AG55:AG59"/>
    <mergeCell ref="K40:K44"/>
    <mergeCell ref="L40:L44"/>
    <mergeCell ref="M40:M44"/>
    <mergeCell ref="B40:B44"/>
    <mergeCell ref="AH55:AH59"/>
    <mergeCell ref="AI55:AI59"/>
    <mergeCell ref="AJ55:AJ59"/>
    <mergeCell ref="AK55:AK59"/>
    <mergeCell ref="AL55:AL59"/>
    <mergeCell ref="AB50:AB54"/>
    <mergeCell ref="AE50:AE54"/>
    <mergeCell ref="AF50:AF54"/>
    <mergeCell ref="K45:K49"/>
    <mergeCell ref="L45:L49"/>
    <mergeCell ref="M45:M49"/>
    <mergeCell ref="N45:N49"/>
    <mergeCell ref="AA45:AA49"/>
    <mergeCell ref="AB45:AB49"/>
    <mergeCell ref="AE45:AE49"/>
    <mergeCell ref="AF45:AF49"/>
    <mergeCell ref="K50:K54"/>
    <mergeCell ref="L50:L54"/>
    <mergeCell ref="M50:M54"/>
    <mergeCell ref="AG50:AG54"/>
    <mergeCell ref="A40:A44"/>
    <mergeCell ref="C40:C44"/>
    <mergeCell ref="D40:D44"/>
    <mergeCell ref="E40:E44"/>
    <mergeCell ref="F40:F44"/>
    <mergeCell ref="G40:G44"/>
    <mergeCell ref="H40:H44"/>
    <mergeCell ref="I40:I44"/>
    <mergeCell ref="J40:J44"/>
    <mergeCell ref="AN20:AN24"/>
    <mergeCell ref="AE20:AE24"/>
    <mergeCell ref="AF20:AF24"/>
    <mergeCell ref="AG20:AG24"/>
    <mergeCell ref="AH20:AH24"/>
    <mergeCell ref="AI20:AI24"/>
    <mergeCell ref="L20:L24"/>
    <mergeCell ref="M20:M24"/>
    <mergeCell ref="N20:N24"/>
    <mergeCell ref="AA20:AA24"/>
    <mergeCell ref="AB20:AB24"/>
    <mergeCell ref="A15:A19"/>
    <mergeCell ref="C15:C19"/>
    <mergeCell ref="D15:D19"/>
    <mergeCell ref="E15:E19"/>
    <mergeCell ref="F15:F19"/>
    <mergeCell ref="AJ15:AJ19"/>
    <mergeCell ref="AK15:AK19"/>
    <mergeCell ref="AL15:AL19"/>
    <mergeCell ref="G15:G19"/>
    <mergeCell ref="H15:H19"/>
    <mergeCell ref="I15:I19"/>
    <mergeCell ref="J15:J19"/>
    <mergeCell ref="K15:K19"/>
    <mergeCell ref="L15:L19"/>
    <mergeCell ref="M15:M19"/>
    <mergeCell ref="N15:N19"/>
    <mergeCell ref="AA15:AA19"/>
    <mergeCell ref="AB15:AB19"/>
    <mergeCell ref="B15:B19"/>
    <mergeCell ref="O7:W7"/>
    <mergeCell ref="D1:AK3"/>
    <mergeCell ref="AL1:AN3"/>
    <mergeCell ref="A4:C4"/>
    <mergeCell ref="D4:N4"/>
    <mergeCell ref="O4:Q4"/>
    <mergeCell ref="A1:C2"/>
    <mergeCell ref="A5:C5"/>
    <mergeCell ref="D5:N5"/>
    <mergeCell ref="A6:C6"/>
    <mergeCell ref="D6:N6"/>
    <mergeCell ref="A7:H7"/>
    <mergeCell ref="I7:N7"/>
    <mergeCell ref="AI7:AN7"/>
    <mergeCell ref="X7:AH7"/>
    <mergeCell ref="K8:K9"/>
    <mergeCell ref="L8:L9"/>
    <mergeCell ref="M8:M9"/>
    <mergeCell ref="A8:A9"/>
    <mergeCell ref="C8:C9"/>
    <mergeCell ref="D8:D9"/>
    <mergeCell ref="E8:E9"/>
    <mergeCell ref="F8:F9"/>
    <mergeCell ref="AK8:AK9"/>
    <mergeCell ref="G8:G9"/>
    <mergeCell ref="H8:H9"/>
    <mergeCell ref="I8:I9"/>
    <mergeCell ref="J8:J9"/>
    <mergeCell ref="O8:O9"/>
    <mergeCell ref="B8:B9"/>
    <mergeCell ref="AL8:AL9"/>
    <mergeCell ref="AM8:AM9"/>
    <mergeCell ref="AN8:AN9"/>
    <mergeCell ref="AI8:AI9"/>
    <mergeCell ref="AJ8:AJ9"/>
    <mergeCell ref="AG8:AG9"/>
    <mergeCell ref="AH8:AH9"/>
    <mergeCell ref="Z8:Z9"/>
    <mergeCell ref="N10:N14"/>
    <mergeCell ref="N8:N9"/>
    <mergeCell ref="X8:X9"/>
    <mergeCell ref="Q8:Q9"/>
    <mergeCell ref="R8:W8"/>
    <mergeCell ref="AH10:AH14"/>
    <mergeCell ref="Y8:Y9"/>
    <mergeCell ref="AC8:AC9"/>
    <mergeCell ref="AD8:AD9"/>
    <mergeCell ref="P8:P9"/>
    <mergeCell ref="AB10:AB14"/>
    <mergeCell ref="AA10:AA14"/>
    <mergeCell ref="AF10:AF14"/>
    <mergeCell ref="AE10:AE14"/>
    <mergeCell ref="AG10:AG14"/>
    <mergeCell ref="AN10:AN14"/>
    <mergeCell ref="A10:A14"/>
    <mergeCell ref="C10:C14"/>
    <mergeCell ref="D10:D14"/>
    <mergeCell ref="E10:E14"/>
    <mergeCell ref="F10:F14"/>
    <mergeCell ref="L10:L14"/>
    <mergeCell ref="M10:M14"/>
    <mergeCell ref="G10:G14"/>
    <mergeCell ref="H10:H14"/>
    <mergeCell ref="I10:I14"/>
    <mergeCell ref="J10:J14"/>
    <mergeCell ref="K10:K14"/>
    <mergeCell ref="B10:B14"/>
    <mergeCell ref="AI10:AI14"/>
    <mergeCell ref="AJ10:AJ14"/>
    <mergeCell ref="AK10:AK14"/>
    <mergeCell ref="AL10:AL14"/>
    <mergeCell ref="AM10:AM14"/>
    <mergeCell ref="AA40:AA44"/>
    <mergeCell ref="AB40:AB44"/>
    <mergeCell ref="AE40:AE44"/>
    <mergeCell ref="AF40:AF44"/>
    <mergeCell ref="AG40:AG44"/>
    <mergeCell ref="AH40:AH44"/>
    <mergeCell ref="AI40:AI44"/>
    <mergeCell ref="AJ40:AJ44"/>
    <mergeCell ref="AK40:AK44"/>
    <mergeCell ref="AL40:AL44"/>
    <mergeCell ref="AM40:AM44"/>
    <mergeCell ref="AM15:AM19"/>
    <mergeCell ref="AM20:AM24"/>
    <mergeCell ref="AJ20:AJ24"/>
    <mergeCell ref="AK20:AK24"/>
    <mergeCell ref="AL20:AL24"/>
    <mergeCell ref="AH25:AH29"/>
    <mergeCell ref="AI25:AI29"/>
    <mergeCell ref="AJ25:AJ29"/>
    <mergeCell ref="AN40:AN44"/>
    <mergeCell ref="AN15:AN19"/>
    <mergeCell ref="AE15:AE19"/>
    <mergeCell ref="AF15:AF19"/>
    <mergeCell ref="AG15:AG19"/>
    <mergeCell ref="AH15:AH19"/>
    <mergeCell ref="AI15:AI19"/>
    <mergeCell ref="A45:A49"/>
    <mergeCell ref="C45:C49"/>
    <mergeCell ref="D45:D49"/>
    <mergeCell ref="E45:E49"/>
    <mergeCell ref="F45:F49"/>
    <mergeCell ref="G45:G49"/>
    <mergeCell ref="H45:H49"/>
    <mergeCell ref="I45:I49"/>
    <mergeCell ref="J45:J49"/>
    <mergeCell ref="G20:G24"/>
    <mergeCell ref="H20:H24"/>
    <mergeCell ref="I20:I24"/>
    <mergeCell ref="J20:J24"/>
    <mergeCell ref="A20:A24"/>
    <mergeCell ref="C20:C24"/>
    <mergeCell ref="D20:D24"/>
    <mergeCell ref="E20:E24"/>
    <mergeCell ref="A50:A54"/>
    <mergeCell ref="C55:C59"/>
    <mergeCell ref="D50:D54"/>
    <mergeCell ref="E50:E54"/>
    <mergeCell ref="F50:F54"/>
    <mergeCell ref="G50:G54"/>
    <mergeCell ref="H50:H54"/>
    <mergeCell ref="I50:I54"/>
    <mergeCell ref="J50:J54"/>
    <mergeCell ref="J55:J59"/>
    <mergeCell ref="A55:A59"/>
    <mergeCell ref="D55:D59"/>
    <mergeCell ref="E55:E59"/>
    <mergeCell ref="F55:F59"/>
    <mergeCell ref="C50:C54"/>
    <mergeCell ref="G55:G59"/>
    <mergeCell ref="H55:H59"/>
    <mergeCell ref="I55:I59"/>
    <mergeCell ref="AH50:AH54"/>
    <mergeCell ref="AI50:AI54"/>
    <mergeCell ref="AJ50:AJ54"/>
    <mergeCell ref="AK50:AK54"/>
    <mergeCell ref="AL50:AL54"/>
    <mergeCell ref="AM50:AM54"/>
    <mergeCell ref="AN50:AN54"/>
    <mergeCell ref="AH45:AH49"/>
    <mergeCell ref="AJ45:AJ49"/>
    <mergeCell ref="AK45:AK49"/>
    <mergeCell ref="AL45:AL49"/>
    <mergeCell ref="AM45:AM49"/>
    <mergeCell ref="AN45:AN49"/>
    <mergeCell ref="AG45:AG49"/>
    <mergeCell ref="AE25:AE29"/>
    <mergeCell ref="AG25:AG29"/>
    <mergeCell ref="AB25:AB29"/>
    <mergeCell ref="AF25:AF29"/>
    <mergeCell ref="A25:A29"/>
    <mergeCell ref="C25:C29"/>
    <mergeCell ref="D25:D29"/>
    <mergeCell ref="E25:E29"/>
    <mergeCell ref="F25:F29"/>
    <mergeCell ref="G25:G29"/>
    <mergeCell ref="H25:H29"/>
    <mergeCell ref="I25:I29"/>
    <mergeCell ref="J25:J29"/>
    <mergeCell ref="B25:B29"/>
    <mergeCell ref="AB30:AB34"/>
    <mergeCell ref="AE30:AE34"/>
    <mergeCell ref="AF30:AF34"/>
    <mergeCell ref="AG30:AG34"/>
    <mergeCell ref="A30:A34"/>
    <mergeCell ref="C30:C34"/>
    <mergeCell ref="D30:D34"/>
    <mergeCell ref="E30:E34"/>
    <mergeCell ref="F30:F34"/>
    <mergeCell ref="G30:G34"/>
    <mergeCell ref="H30:H34"/>
    <mergeCell ref="I30:I34"/>
    <mergeCell ref="J30:J34"/>
    <mergeCell ref="B30:B34"/>
    <mergeCell ref="AB35:AB39"/>
    <mergeCell ref="AE35:AE39"/>
    <mergeCell ref="AF35:AF39"/>
    <mergeCell ref="AG35:AG39"/>
    <mergeCell ref="A35:A39"/>
    <mergeCell ref="C35:C39"/>
    <mergeCell ref="D35:D39"/>
    <mergeCell ref="E35:E39"/>
    <mergeCell ref="F35:F39"/>
    <mergeCell ref="G35:G39"/>
    <mergeCell ref="H35:H39"/>
    <mergeCell ref="I35:I39"/>
    <mergeCell ref="J35:J39"/>
    <mergeCell ref="B35:B39"/>
    <mergeCell ref="B45:B49"/>
    <mergeCell ref="B50:B54"/>
    <mergeCell ref="B55:B59"/>
    <mergeCell ref="B20:B24"/>
    <mergeCell ref="K35:K39"/>
    <mergeCell ref="L35:L39"/>
    <mergeCell ref="M35:M39"/>
    <mergeCell ref="N35:N39"/>
    <mergeCell ref="AA35:AA39"/>
    <mergeCell ref="K30:K34"/>
    <mergeCell ref="L30:L34"/>
    <mergeCell ref="M30:M34"/>
    <mergeCell ref="N30:N34"/>
    <mergeCell ref="AA30:AA34"/>
    <mergeCell ref="K25:K29"/>
    <mergeCell ref="L25:L29"/>
    <mergeCell ref="M25:M29"/>
    <mergeCell ref="N25:N29"/>
    <mergeCell ref="AA25:AA29"/>
    <mergeCell ref="N50:N54"/>
    <mergeCell ref="AA50:AA54"/>
    <mergeCell ref="F20:F24"/>
    <mergeCell ref="K20:K24"/>
    <mergeCell ref="N40:N44"/>
  </mergeCells>
  <conditionalFormatting sqref="I10">
    <cfRule type="containsText" dxfId="3316" priority="665" operator="containsText" text="Muy Baja">
      <formula>NOT(ISERROR(SEARCH("Muy Baja",I10)))</formula>
    </cfRule>
    <cfRule type="containsText" dxfId="3315" priority="666" operator="containsText" text="Baja">
      <formula>NOT(ISERROR(SEARCH("Baja",I10)))</formula>
    </cfRule>
    <cfRule type="containsText" dxfId="3314" priority="790" operator="containsText" text="Muy Alta">
      <formula>NOT(ISERROR(SEARCH("Muy Alta",I10)))</formula>
    </cfRule>
    <cfRule type="containsText" dxfId="3313" priority="791" operator="containsText" text="Alta">
      <formula>NOT(ISERROR(SEARCH("Alta",I10)))</formula>
    </cfRule>
    <cfRule type="containsText" dxfId="3312" priority="792" operator="containsText" text="Media">
      <formula>NOT(ISERROR(SEARCH("Media",I10)))</formula>
    </cfRule>
    <cfRule type="containsText" dxfId="3311" priority="793" operator="containsText" text="Media">
      <formula>NOT(ISERROR(SEARCH("Media",I10)))</formula>
    </cfRule>
    <cfRule type="containsText" dxfId="3310" priority="794" operator="containsText" text="Media">
      <formula>NOT(ISERROR(SEARCH("Media",I10)))</formula>
    </cfRule>
    <cfRule type="containsText" dxfId="3309" priority="797" operator="containsText" text="Muy Baja">
      <formula>NOT(ISERROR(SEARCH("Muy Baja",I10)))</formula>
    </cfRule>
    <cfRule type="containsText" dxfId="3308" priority="798" operator="containsText" text="Baja">
      <formula>NOT(ISERROR(SEARCH("Baja",I10)))</formula>
    </cfRule>
    <cfRule type="containsText" dxfId="3307" priority="799" operator="containsText" text="Muy Baja">
      <formula>NOT(ISERROR(SEARCH("Muy Baja",I10)))</formula>
    </cfRule>
    <cfRule type="containsText" dxfId="3306" priority="800" operator="containsText" text="Muy Baja">
      <formula>NOT(ISERROR(SEARCH("Muy Baja",I10)))</formula>
    </cfRule>
    <cfRule type="containsText" dxfId="3305" priority="801" operator="containsText" text="Muy Baja">
      <formula>NOT(ISERROR(SEARCH("Muy Baja",I10)))</formula>
    </cfRule>
    <cfRule type="containsText" dxfId="3304" priority="802" operator="containsText" text="Muy Baja'Tabla probabilidad'!">
      <formula>NOT(ISERROR(SEARCH("Muy Baja'Tabla probabilidad'!",I10)))</formula>
    </cfRule>
    <cfRule type="containsText" dxfId="3303" priority="803" operator="containsText" text="Muy bajo">
      <formula>NOT(ISERROR(SEARCH("Muy bajo",I10)))</formula>
    </cfRule>
    <cfRule type="containsText" dxfId="3302" priority="812" operator="containsText" text="Alta">
      <formula>NOT(ISERROR(SEARCH("Alta",I10)))</formula>
    </cfRule>
    <cfRule type="containsText" dxfId="3301" priority="813" operator="containsText" text="Media">
      <formula>NOT(ISERROR(SEARCH("Media",I10)))</formula>
    </cfRule>
    <cfRule type="containsText" dxfId="3300" priority="814" operator="containsText" text="Baja">
      <formula>NOT(ISERROR(SEARCH("Baja",I10)))</formula>
    </cfRule>
    <cfRule type="containsText" dxfId="3299" priority="815" operator="containsText" text="Muy baja">
      <formula>NOT(ISERROR(SEARCH("Muy baja",I10)))</formula>
    </cfRule>
    <cfRule type="cellIs" dxfId="3298" priority="818" operator="between">
      <formula>1</formula>
      <formula>2</formula>
    </cfRule>
    <cfRule type="cellIs" dxfId="3297" priority="819" operator="between">
      <formula>0</formula>
      <formula>2</formula>
    </cfRule>
  </conditionalFormatting>
  <conditionalFormatting sqref="I10">
    <cfRule type="containsText" dxfId="3296" priority="668" operator="containsText" text="Muy Alta">
      <formula>NOT(ISERROR(SEARCH("Muy Alta",I10)))</formula>
    </cfRule>
  </conditionalFormatting>
  <conditionalFormatting sqref="L10">
    <cfRule type="containsText" dxfId="3295" priority="659" operator="containsText" text="Catastrófico">
      <formula>NOT(ISERROR(SEARCH("Catastrófico",L10)))</formula>
    </cfRule>
    <cfRule type="containsText" dxfId="3294" priority="660" operator="containsText" text="Mayor">
      <formula>NOT(ISERROR(SEARCH("Mayor",L10)))</formula>
    </cfRule>
    <cfRule type="containsText" dxfId="3293" priority="661" operator="containsText" text="Alta">
      <formula>NOT(ISERROR(SEARCH("Alta",L10)))</formula>
    </cfRule>
    <cfRule type="containsText" dxfId="3292" priority="662" operator="containsText" text="Moderado">
      <formula>NOT(ISERROR(SEARCH("Moderado",L10)))</formula>
    </cfRule>
    <cfRule type="containsText" dxfId="3291" priority="663" operator="containsText" text="Menor">
      <formula>NOT(ISERROR(SEARCH("Menor",L10)))</formula>
    </cfRule>
    <cfRule type="containsText" dxfId="3290" priority="664" operator="containsText" text="Leve">
      <formula>NOT(ISERROR(SEARCH("Leve",L10)))</formula>
    </cfRule>
  </conditionalFormatting>
  <conditionalFormatting sqref="N10 N15 N20 N40 N45 N25">
    <cfRule type="containsText" dxfId="3289" priority="654" operator="containsText" text="Extremo">
      <formula>NOT(ISERROR(SEARCH("Extremo",N10)))</formula>
    </cfRule>
    <cfRule type="containsText" dxfId="3288" priority="655" operator="containsText" text="Alto">
      <formula>NOT(ISERROR(SEARCH("Alto",N10)))</formula>
    </cfRule>
    <cfRule type="containsText" dxfId="3287" priority="656" operator="containsText" text="Bajo">
      <formula>NOT(ISERROR(SEARCH("Bajo",N10)))</formula>
    </cfRule>
    <cfRule type="containsText" dxfId="3286" priority="657" operator="containsText" text="Moderado">
      <formula>NOT(ISERROR(SEARCH("Moderado",N10)))</formula>
    </cfRule>
    <cfRule type="containsText" dxfId="3285" priority="658" operator="containsText" text="Extremo">
      <formula>NOT(ISERROR(SEARCH("Extremo",N10)))</formula>
    </cfRule>
  </conditionalFormatting>
  <conditionalFormatting sqref="M10">
    <cfRule type="containsText" dxfId="3284" priority="648" operator="containsText" text="Catastrófico">
      <formula>NOT(ISERROR(SEARCH("Catastrófico",M10)))</formula>
    </cfRule>
    <cfRule type="containsText" dxfId="3283" priority="649" operator="containsText" text="Mayor">
      <formula>NOT(ISERROR(SEARCH("Mayor",M10)))</formula>
    </cfRule>
    <cfRule type="containsText" dxfId="3282" priority="650" operator="containsText" text="Alta">
      <formula>NOT(ISERROR(SEARCH("Alta",M10)))</formula>
    </cfRule>
    <cfRule type="containsText" dxfId="3281" priority="651" operator="containsText" text="Moderado">
      <formula>NOT(ISERROR(SEARCH("Moderado",M10)))</formula>
    </cfRule>
    <cfRule type="containsText" dxfId="3280" priority="652" operator="containsText" text="Menor">
      <formula>NOT(ISERROR(SEARCH("Menor",M10)))</formula>
    </cfRule>
    <cfRule type="containsText" dxfId="3279" priority="653" operator="containsText" text="Leve">
      <formula>NOT(ISERROR(SEARCH("Leve",M10)))</formula>
    </cfRule>
  </conditionalFormatting>
  <conditionalFormatting sqref="Y10:Y14">
    <cfRule type="containsText" dxfId="3278" priority="582" operator="containsText" text="Muy Alta">
      <formula>NOT(ISERROR(SEARCH("Muy Alta",Y10)))</formula>
    </cfRule>
    <cfRule type="containsText" dxfId="3277" priority="583" operator="containsText" text="Alta">
      <formula>NOT(ISERROR(SEARCH("Alta",Y10)))</formula>
    </cfRule>
    <cfRule type="containsText" dxfId="3276" priority="584" operator="containsText" text="Media">
      <formula>NOT(ISERROR(SEARCH("Media",Y10)))</formula>
    </cfRule>
    <cfRule type="containsText" dxfId="3275" priority="585" operator="containsText" text="Muy Baja">
      <formula>NOT(ISERROR(SEARCH("Muy Baja",Y10)))</formula>
    </cfRule>
    <cfRule type="containsText" dxfId="3274" priority="586" operator="containsText" text="Baja">
      <formula>NOT(ISERROR(SEARCH("Baja",Y10)))</formula>
    </cfRule>
    <cfRule type="containsText" dxfId="3273" priority="587" operator="containsText" text="Muy Baja">
      <formula>NOT(ISERROR(SEARCH("Muy Baja",Y10)))</formula>
    </cfRule>
  </conditionalFormatting>
  <conditionalFormatting sqref="AC10:AC14">
    <cfRule type="containsText" dxfId="3272" priority="577" operator="containsText" text="Catastrófico">
      <formula>NOT(ISERROR(SEARCH("Catastrófico",AC10)))</formula>
    </cfRule>
    <cfRule type="containsText" dxfId="3271" priority="578" operator="containsText" text="Mayor">
      <formula>NOT(ISERROR(SEARCH("Mayor",AC10)))</formula>
    </cfRule>
    <cfRule type="containsText" dxfId="3270" priority="579" operator="containsText" text="Moderado">
      <formula>NOT(ISERROR(SEARCH("Moderado",AC10)))</formula>
    </cfRule>
    <cfRule type="containsText" dxfId="3269" priority="580" operator="containsText" text="Menor">
      <formula>NOT(ISERROR(SEARCH("Menor",AC10)))</formula>
    </cfRule>
    <cfRule type="containsText" dxfId="3268" priority="581" operator="containsText" text="Leve">
      <formula>NOT(ISERROR(SEARCH("Leve",AC10)))</formula>
    </cfRule>
  </conditionalFormatting>
  <conditionalFormatting sqref="AG10">
    <cfRule type="containsText" dxfId="3267" priority="568" operator="containsText" text="Extremo">
      <formula>NOT(ISERROR(SEARCH("Extremo",AG10)))</formula>
    </cfRule>
    <cfRule type="containsText" dxfId="3266" priority="569" operator="containsText" text="Alto">
      <formula>NOT(ISERROR(SEARCH("Alto",AG10)))</formula>
    </cfRule>
    <cfRule type="containsText" dxfId="3265" priority="570" operator="containsText" text="Moderado">
      <formula>NOT(ISERROR(SEARCH("Moderado",AG10)))</formula>
    </cfRule>
    <cfRule type="containsText" dxfId="3264" priority="571" operator="containsText" text="Menor">
      <formula>NOT(ISERROR(SEARCH("Menor",AG10)))</formula>
    </cfRule>
    <cfRule type="containsText" dxfId="3263" priority="572" operator="containsText" text="Bajo">
      <formula>NOT(ISERROR(SEARCH("Bajo",AG10)))</formula>
    </cfRule>
    <cfRule type="containsText" dxfId="3262" priority="573" operator="containsText" text="Moderado">
      <formula>NOT(ISERROR(SEARCH("Moderado",AG10)))</formula>
    </cfRule>
    <cfRule type="containsText" dxfId="3261" priority="574" operator="containsText" text="Extremo">
      <formula>NOT(ISERROR(SEARCH("Extremo",AG10)))</formula>
    </cfRule>
    <cfRule type="containsText" dxfId="3260" priority="575" operator="containsText" text="Baja">
      <formula>NOT(ISERROR(SEARCH("Baja",AG10)))</formula>
    </cfRule>
    <cfRule type="containsText" dxfId="3259" priority="576" operator="containsText" text="Alto">
      <formula>NOT(ISERROR(SEARCH("Alto",AG10)))</formula>
    </cfRule>
  </conditionalFormatting>
  <conditionalFormatting sqref="AA10:AA14">
    <cfRule type="containsText" dxfId="3258" priority="557" operator="containsText" text="Muy Alta">
      <formula>NOT(ISERROR(SEARCH("Muy Alta",AA10)))</formula>
    </cfRule>
    <cfRule type="containsText" dxfId="3257" priority="558" operator="containsText" text="Alta">
      <formula>NOT(ISERROR(SEARCH("Alta",AA10)))</formula>
    </cfRule>
    <cfRule type="containsText" dxfId="3256" priority="559" operator="containsText" text="Media">
      <formula>NOT(ISERROR(SEARCH("Media",AA10)))</formula>
    </cfRule>
    <cfRule type="containsText" dxfId="3255" priority="560" operator="containsText" text="Baja">
      <formula>NOT(ISERROR(SEARCH("Baja",AA10)))</formula>
    </cfRule>
    <cfRule type="containsText" dxfId="3254" priority="561" operator="containsText" text="Muy Baja">
      <formula>NOT(ISERROR(SEARCH("Muy Baja",AA10)))</formula>
    </cfRule>
  </conditionalFormatting>
  <conditionalFormatting sqref="AE10:AE14">
    <cfRule type="containsText" dxfId="3253" priority="552" operator="containsText" text="Catastrófico">
      <formula>NOT(ISERROR(SEARCH("Catastrófico",AE10)))</formula>
    </cfRule>
    <cfRule type="containsText" dxfId="3252" priority="553" operator="containsText" text="Moderado">
      <formula>NOT(ISERROR(SEARCH("Moderado",AE10)))</formula>
    </cfRule>
    <cfRule type="containsText" dxfId="3251" priority="554" operator="containsText" text="Menor">
      <formula>NOT(ISERROR(SEARCH("Menor",AE10)))</formula>
    </cfRule>
    <cfRule type="containsText" dxfId="3250" priority="555" operator="containsText" text="Leve">
      <formula>NOT(ISERROR(SEARCH("Leve",AE10)))</formula>
    </cfRule>
    <cfRule type="containsText" dxfId="3249" priority="556" operator="containsText" text="Mayor">
      <formula>NOT(ISERROR(SEARCH("Mayor",AE10)))</formula>
    </cfRule>
  </conditionalFormatting>
  <conditionalFormatting sqref="I15 I20 I40 I45 I25">
    <cfRule type="containsText" dxfId="3248" priority="529" operator="containsText" text="Muy Baja">
      <formula>NOT(ISERROR(SEARCH("Muy Baja",I15)))</formula>
    </cfRule>
    <cfRule type="containsText" dxfId="3247" priority="530" operator="containsText" text="Baja">
      <formula>NOT(ISERROR(SEARCH("Baja",I15)))</formula>
    </cfRule>
    <cfRule type="containsText" dxfId="3246" priority="532" operator="containsText" text="Muy Alta">
      <formula>NOT(ISERROR(SEARCH("Muy Alta",I15)))</formula>
    </cfRule>
    <cfRule type="containsText" dxfId="3245" priority="533" operator="containsText" text="Alta">
      <formula>NOT(ISERROR(SEARCH("Alta",I15)))</formula>
    </cfRule>
    <cfRule type="containsText" dxfId="3244" priority="534" operator="containsText" text="Media">
      <formula>NOT(ISERROR(SEARCH("Media",I15)))</formula>
    </cfRule>
    <cfRule type="containsText" dxfId="3243" priority="535" operator="containsText" text="Media">
      <formula>NOT(ISERROR(SEARCH("Media",I15)))</formula>
    </cfRule>
    <cfRule type="containsText" dxfId="3242" priority="536" operator="containsText" text="Media">
      <formula>NOT(ISERROR(SEARCH("Media",I15)))</formula>
    </cfRule>
    <cfRule type="containsText" dxfId="3241" priority="537" operator="containsText" text="Muy Baja">
      <formula>NOT(ISERROR(SEARCH("Muy Baja",I15)))</formula>
    </cfRule>
    <cfRule type="containsText" dxfId="3240" priority="538" operator="containsText" text="Baja">
      <formula>NOT(ISERROR(SEARCH("Baja",I15)))</formula>
    </cfRule>
    <cfRule type="containsText" dxfId="3239" priority="539" operator="containsText" text="Muy Baja">
      <formula>NOT(ISERROR(SEARCH("Muy Baja",I15)))</formula>
    </cfRule>
    <cfRule type="containsText" dxfId="3238" priority="540" operator="containsText" text="Muy Baja">
      <formula>NOT(ISERROR(SEARCH("Muy Baja",I15)))</formula>
    </cfRule>
    <cfRule type="containsText" dxfId="3237" priority="541" operator="containsText" text="Muy Baja">
      <formula>NOT(ISERROR(SEARCH("Muy Baja",I15)))</formula>
    </cfRule>
    <cfRule type="containsText" dxfId="3236" priority="542" operator="containsText" text="Muy Baja'Tabla probabilidad'!">
      <formula>NOT(ISERROR(SEARCH("Muy Baja'Tabla probabilidad'!",I15)))</formula>
    </cfRule>
    <cfRule type="containsText" dxfId="3235" priority="543" operator="containsText" text="Muy bajo">
      <formula>NOT(ISERROR(SEARCH("Muy bajo",I15)))</formula>
    </cfRule>
    <cfRule type="containsText" dxfId="3234" priority="544" operator="containsText" text="Alta">
      <formula>NOT(ISERROR(SEARCH("Alta",I15)))</formula>
    </cfRule>
    <cfRule type="containsText" dxfId="3233" priority="545" operator="containsText" text="Media">
      <formula>NOT(ISERROR(SEARCH("Media",I15)))</formula>
    </cfRule>
    <cfRule type="containsText" dxfId="3232" priority="546" operator="containsText" text="Baja">
      <formula>NOT(ISERROR(SEARCH("Baja",I15)))</formula>
    </cfRule>
    <cfRule type="containsText" dxfId="3231" priority="547" operator="containsText" text="Muy baja">
      <formula>NOT(ISERROR(SEARCH("Muy baja",I15)))</formula>
    </cfRule>
    <cfRule type="cellIs" dxfId="3230" priority="550" operator="between">
      <formula>1</formula>
      <formula>2</formula>
    </cfRule>
    <cfRule type="cellIs" dxfId="3229" priority="551" operator="between">
      <formula>0</formula>
      <formula>2</formula>
    </cfRule>
  </conditionalFormatting>
  <conditionalFormatting sqref="I15 I20 I40 I45 I25">
    <cfRule type="containsText" dxfId="3228" priority="531" operator="containsText" text="Muy Alta">
      <formula>NOT(ISERROR(SEARCH("Muy Alta",I15)))</formula>
    </cfRule>
  </conditionalFormatting>
  <conditionalFormatting sqref="Y15:Y19">
    <cfRule type="containsText" dxfId="3227" priority="523" operator="containsText" text="Muy Alta">
      <formula>NOT(ISERROR(SEARCH("Muy Alta",Y15)))</formula>
    </cfRule>
    <cfRule type="containsText" dxfId="3226" priority="524" operator="containsText" text="Alta">
      <formula>NOT(ISERROR(SEARCH("Alta",Y15)))</formula>
    </cfRule>
    <cfRule type="containsText" dxfId="3225" priority="525" operator="containsText" text="Media">
      <formula>NOT(ISERROR(SEARCH("Media",Y15)))</formula>
    </cfRule>
    <cfRule type="containsText" dxfId="3224" priority="526" operator="containsText" text="Muy Baja">
      <formula>NOT(ISERROR(SEARCH("Muy Baja",Y15)))</formula>
    </cfRule>
    <cfRule type="containsText" dxfId="3223" priority="527" operator="containsText" text="Baja">
      <formula>NOT(ISERROR(SEARCH("Baja",Y15)))</formula>
    </cfRule>
    <cfRule type="containsText" dxfId="3222" priority="528" operator="containsText" text="Muy Baja">
      <formula>NOT(ISERROR(SEARCH("Muy Baja",Y15)))</formula>
    </cfRule>
  </conditionalFormatting>
  <conditionalFormatting sqref="AC15:AC19">
    <cfRule type="containsText" dxfId="3221" priority="518" operator="containsText" text="Catastrófico">
      <formula>NOT(ISERROR(SEARCH("Catastrófico",AC15)))</formula>
    </cfRule>
    <cfRule type="containsText" dxfId="3220" priority="519" operator="containsText" text="Mayor">
      <formula>NOT(ISERROR(SEARCH("Mayor",AC15)))</formula>
    </cfRule>
    <cfRule type="containsText" dxfId="3219" priority="520" operator="containsText" text="Moderado">
      <formula>NOT(ISERROR(SEARCH("Moderado",AC15)))</formula>
    </cfRule>
    <cfRule type="containsText" dxfId="3218" priority="521" operator="containsText" text="Menor">
      <formula>NOT(ISERROR(SEARCH("Menor",AC15)))</formula>
    </cfRule>
    <cfRule type="containsText" dxfId="3217" priority="522" operator="containsText" text="Leve">
      <formula>NOT(ISERROR(SEARCH("Leve",AC15)))</formula>
    </cfRule>
  </conditionalFormatting>
  <conditionalFormatting sqref="AG15">
    <cfRule type="containsText" dxfId="3216" priority="509" operator="containsText" text="Extremo">
      <formula>NOT(ISERROR(SEARCH("Extremo",AG15)))</formula>
    </cfRule>
    <cfRule type="containsText" dxfId="3215" priority="510" operator="containsText" text="Alto">
      <formula>NOT(ISERROR(SEARCH("Alto",AG15)))</formula>
    </cfRule>
    <cfRule type="containsText" dxfId="3214" priority="511" operator="containsText" text="Moderado">
      <formula>NOT(ISERROR(SEARCH("Moderado",AG15)))</formula>
    </cfRule>
    <cfRule type="containsText" dxfId="3213" priority="512" operator="containsText" text="Menor">
      <formula>NOT(ISERROR(SEARCH("Menor",AG15)))</formula>
    </cfRule>
    <cfRule type="containsText" dxfId="3212" priority="513" operator="containsText" text="Bajo">
      <formula>NOT(ISERROR(SEARCH("Bajo",AG15)))</formula>
    </cfRule>
    <cfRule type="containsText" dxfId="3211" priority="514" operator="containsText" text="Moderado">
      <formula>NOT(ISERROR(SEARCH("Moderado",AG15)))</formula>
    </cfRule>
    <cfRule type="containsText" dxfId="3210" priority="515" operator="containsText" text="Extremo">
      <formula>NOT(ISERROR(SEARCH("Extremo",AG15)))</formula>
    </cfRule>
    <cfRule type="containsText" dxfId="3209" priority="516" operator="containsText" text="Baja">
      <formula>NOT(ISERROR(SEARCH("Baja",AG15)))</formula>
    </cfRule>
    <cfRule type="containsText" dxfId="3208" priority="517" operator="containsText" text="Alto">
      <formula>NOT(ISERROR(SEARCH("Alto",AG15)))</formula>
    </cfRule>
  </conditionalFormatting>
  <conditionalFormatting sqref="AA15:AA19">
    <cfRule type="containsText" dxfId="3207" priority="504" operator="containsText" text="Muy Alta">
      <formula>NOT(ISERROR(SEARCH("Muy Alta",AA15)))</formula>
    </cfRule>
    <cfRule type="containsText" dxfId="3206" priority="505" operator="containsText" text="Alta">
      <formula>NOT(ISERROR(SEARCH("Alta",AA15)))</formula>
    </cfRule>
    <cfRule type="containsText" dxfId="3205" priority="506" operator="containsText" text="Media">
      <formula>NOT(ISERROR(SEARCH("Media",AA15)))</formula>
    </cfRule>
    <cfRule type="containsText" dxfId="3204" priority="507" operator="containsText" text="Baja">
      <formula>NOT(ISERROR(SEARCH("Baja",AA15)))</formula>
    </cfRule>
    <cfRule type="containsText" dxfId="3203" priority="508" operator="containsText" text="Muy Baja">
      <formula>NOT(ISERROR(SEARCH("Muy Baja",AA15)))</formula>
    </cfRule>
  </conditionalFormatting>
  <conditionalFormatting sqref="AE15:AE19">
    <cfRule type="containsText" dxfId="3202" priority="499" operator="containsText" text="Catastrófico">
      <formula>NOT(ISERROR(SEARCH("Catastrófico",AE15)))</formula>
    </cfRule>
    <cfRule type="containsText" dxfId="3201" priority="500" operator="containsText" text="Moderado">
      <formula>NOT(ISERROR(SEARCH("Moderado",AE15)))</formula>
    </cfRule>
    <cfRule type="containsText" dxfId="3200" priority="501" operator="containsText" text="Menor">
      <formula>NOT(ISERROR(SEARCH("Menor",AE15)))</formula>
    </cfRule>
    <cfRule type="containsText" dxfId="3199" priority="502" operator="containsText" text="Leve">
      <formula>NOT(ISERROR(SEARCH("Leve",AE15)))</formula>
    </cfRule>
    <cfRule type="containsText" dxfId="3198" priority="503" operator="containsText" text="Mayor">
      <formula>NOT(ISERROR(SEARCH("Mayor",AE15)))</formula>
    </cfRule>
  </conditionalFormatting>
  <conditionalFormatting sqref="Y20:Y29">
    <cfRule type="containsText" dxfId="3197" priority="493" operator="containsText" text="Muy Alta">
      <formula>NOT(ISERROR(SEARCH("Muy Alta",Y20)))</formula>
    </cfRule>
    <cfRule type="containsText" dxfId="3196" priority="494" operator="containsText" text="Alta">
      <formula>NOT(ISERROR(SEARCH("Alta",Y20)))</formula>
    </cfRule>
    <cfRule type="containsText" dxfId="3195" priority="495" operator="containsText" text="Media">
      <formula>NOT(ISERROR(SEARCH("Media",Y20)))</formula>
    </cfRule>
    <cfRule type="containsText" dxfId="3194" priority="496" operator="containsText" text="Muy Baja">
      <formula>NOT(ISERROR(SEARCH("Muy Baja",Y20)))</formula>
    </cfRule>
    <cfRule type="containsText" dxfId="3193" priority="497" operator="containsText" text="Baja">
      <formula>NOT(ISERROR(SEARCH("Baja",Y20)))</formula>
    </cfRule>
    <cfRule type="containsText" dxfId="3192" priority="498" operator="containsText" text="Muy Baja">
      <formula>NOT(ISERROR(SEARCH("Muy Baja",Y20)))</formula>
    </cfRule>
  </conditionalFormatting>
  <conditionalFormatting sqref="AC20:AC29">
    <cfRule type="containsText" dxfId="3191" priority="488" operator="containsText" text="Catastrófico">
      <formula>NOT(ISERROR(SEARCH("Catastrófico",AC20)))</formula>
    </cfRule>
    <cfRule type="containsText" dxfId="3190" priority="489" operator="containsText" text="Mayor">
      <formula>NOT(ISERROR(SEARCH("Mayor",AC20)))</formula>
    </cfRule>
    <cfRule type="containsText" dxfId="3189" priority="490" operator="containsText" text="Moderado">
      <formula>NOT(ISERROR(SEARCH("Moderado",AC20)))</formula>
    </cfRule>
    <cfRule type="containsText" dxfId="3188" priority="491" operator="containsText" text="Menor">
      <formula>NOT(ISERROR(SEARCH("Menor",AC20)))</formula>
    </cfRule>
    <cfRule type="containsText" dxfId="3187" priority="492" operator="containsText" text="Leve">
      <formula>NOT(ISERROR(SEARCH("Leve",AC20)))</formula>
    </cfRule>
  </conditionalFormatting>
  <conditionalFormatting sqref="AG20 AG25">
    <cfRule type="containsText" dxfId="3186" priority="479" operator="containsText" text="Extremo">
      <formula>NOT(ISERROR(SEARCH("Extremo",AG20)))</formula>
    </cfRule>
    <cfRule type="containsText" dxfId="3185" priority="480" operator="containsText" text="Alto">
      <formula>NOT(ISERROR(SEARCH("Alto",AG20)))</formula>
    </cfRule>
    <cfRule type="containsText" dxfId="3184" priority="481" operator="containsText" text="Moderado">
      <formula>NOT(ISERROR(SEARCH("Moderado",AG20)))</formula>
    </cfRule>
    <cfRule type="containsText" dxfId="3183" priority="482" operator="containsText" text="Menor">
      <formula>NOT(ISERROR(SEARCH("Menor",AG20)))</formula>
    </cfRule>
    <cfRule type="containsText" dxfId="3182" priority="483" operator="containsText" text="Bajo">
      <formula>NOT(ISERROR(SEARCH("Bajo",AG20)))</formula>
    </cfRule>
    <cfRule type="containsText" dxfId="3181" priority="484" operator="containsText" text="Moderado">
      <formula>NOT(ISERROR(SEARCH("Moderado",AG20)))</formula>
    </cfRule>
    <cfRule type="containsText" dxfId="3180" priority="485" operator="containsText" text="Extremo">
      <formula>NOT(ISERROR(SEARCH("Extremo",AG20)))</formula>
    </cfRule>
    <cfRule type="containsText" dxfId="3179" priority="486" operator="containsText" text="Baja">
      <formula>NOT(ISERROR(SEARCH("Baja",AG20)))</formula>
    </cfRule>
    <cfRule type="containsText" dxfId="3178" priority="487" operator="containsText" text="Alto">
      <formula>NOT(ISERROR(SEARCH("Alto",AG20)))</formula>
    </cfRule>
  </conditionalFormatting>
  <conditionalFormatting sqref="AA20:AA29">
    <cfRule type="containsText" dxfId="3177" priority="474" operator="containsText" text="Muy Alta">
      <formula>NOT(ISERROR(SEARCH("Muy Alta",AA20)))</formula>
    </cfRule>
    <cfRule type="containsText" dxfId="3176" priority="475" operator="containsText" text="Alta">
      <formula>NOT(ISERROR(SEARCH("Alta",AA20)))</formula>
    </cfRule>
    <cfRule type="containsText" dxfId="3175" priority="476" operator="containsText" text="Media">
      <formula>NOT(ISERROR(SEARCH("Media",AA20)))</formula>
    </cfRule>
    <cfRule type="containsText" dxfId="3174" priority="477" operator="containsText" text="Baja">
      <formula>NOT(ISERROR(SEARCH("Baja",AA20)))</formula>
    </cfRule>
    <cfRule type="containsText" dxfId="3173" priority="478" operator="containsText" text="Muy Baja">
      <formula>NOT(ISERROR(SEARCH("Muy Baja",AA20)))</formula>
    </cfRule>
  </conditionalFormatting>
  <conditionalFormatting sqref="AE20:AE29">
    <cfRule type="containsText" dxfId="3172" priority="469" operator="containsText" text="Catastrófico">
      <formula>NOT(ISERROR(SEARCH("Catastrófico",AE20)))</formula>
    </cfRule>
    <cfRule type="containsText" dxfId="3171" priority="470" operator="containsText" text="Moderado">
      <formula>NOT(ISERROR(SEARCH("Moderado",AE20)))</formula>
    </cfRule>
    <cfRule type="containsText" dxfId="3170" priority="471" operator="containsText" text="Menor">
      <formula>NOT(ISERROR(SEARCH("Menor",AE20)))</formula>
    </cfRule>
    <cfRule type="containsText" dxfId="3169" priority="472" operator="containsText" text="Leve">
      <formula>NOT(ISERROR(SEARCH("Leve",AE20)))</formula>
    </cfRule>
    <cfRule type="containsText" dxfId="3168" priority="473" operator="containsText" text="Mayor">
      <formula>NOT(ISERROR(SEARCH("Mayor",AE20)))</formula>
    </cfRule>
  </conditionalFormatting>
  <conditionalFormatting sqref="Y40:Y44">
    <cfRule type="containsText" dxfId="3167" priority="463" operator="containsText" text="Muy Alta">
      <formula>NOT(ISERROR(SEARCH("Muy Alta",Y40)))</formula>
    </cfRule>
    <cfRule type="containsText" dxfId="3166" priority="464" operator="containsText" text="Alta">
      <formula>NOT(ISERROR(SEARCH("Alta",Y40)))</formula>
    </cfRule>
    <cfRule type="containsText" dxfId="3165" priority="465" operator="containsText" text="Media">
      <formula>NOT(ISERROR(SEARCH("Media",Y40)))</formula>
    </cfRule>
    <cfRule type="containsText" dxfId="3164" priority="466" operator="containsText" text="Muy Baja">
      <formula>NOT(ISERROR(SEARCH("Muy Baja",Y40)))</formula>
    </cfRule>
    <cfRule type="containsText" dxfId="3163" priority="467" operator="containsText" text="Baja">
      <formula>NOT(ISERROR(SEARCH("Baja",Y40)))</formula>
    </cfRule>
    <cfRule type="containsText" dxfId="3162" priority="468" operator="containsText" text="Muy Baja">
      <formula>NOT(ISERROR(SEARCH("Muy Baja",Y40)))</formula>
    </cfRule>
  </conditionalFormatting>
  <conditionalFormatting sqref="AC40:AC44">
    <cfRule type="containsText" dxfId="3161" priority="458" operator="containsText" text="Catastrófico">
      <formula>NOT(ISERROR(SEARCH("Catastrófico",AC40)))</formula>
    </cfRule>
    <cfRule type="containsText" dxfId="3160" priority="459" operator="containsText" text="Mayor">
      <formula>NOT(ISERROR(SEARCH("Mayor",AC40)))</formula>
    </cfRule>
    <cfRule type="containsText" dxfId="3159" priority="460" operator="containsText" text="Moderado">
      <formula>NOT(ISERROR(SEARCH("Moderado",AC40)))</formula>
    </cfRule>
    <cfRule type="containsText" dxfId="3158" priority="461" operator="containsText" text="Menor">
      <formula>NOT(ISERROR(SEARCH("Menor",AC40)))</formula>
    </cfRule>
    <cfRule type="containsText" dxfId="3157" priority="462" operator="containsText" text="Leve">
      <formula>NOT(ISERROR(SEARCH("Leve",AC40)))</formula>
    </cfRule>
  </conditionalFormatting>
  <conditionalFormatting sqref="AG40">
    <cfRule type="containsText" dxfId="3156" priority="449" operator="containsText" text="Extremo">
      <formula>NOT(ISERROR(SEARCH("Extremo",AG40)))</formula>
    </cfRule>
    <cfRule type="containsText" dxfId="3155" priority="450" operator="containsText" text="Alto">
      <formula>NOT(ISERROR(SEARCH("Alto",AG40)))</formula>
    </cfRule>
    <cfRule type="containsText" dxfId="3154" priority="451" operator="containsText" text="Moderado">
      <formula>NOT(ISERROR(SEARCH("Moderado",AG40)))</formula>
    </cfRule>
    <cfRule type="containsText" dxfId="3153" priority="452" operator="containsText" text="Menor">
      <formula>NOT(ISERROR(SEARCH("Menor",AG40)))</formula>
    </cfRule>
    <cfRule type="containsText" dxfId="3152" priority="453" operator="containsText" text="Bajo">
      <formula>NOT(ISERROR(SEARCH("Bajo",AG40)))</formula>
    </cfRule>
    <cfRule type="containsText" dxfId="3151" priority="454" operator="containsText" text="Moderado">
      <formula>NOT(ISERROR(SEARCH("Moderado",AG40)))</formula>
    </cfRule>
    <cfRule type="containsText" dxfId="3150" priority="455" operator="containsText" text="Extremo">
      <formula>NOT(ISERROR(SEARCH("Extremo",AG40)))</formula>
    </cfRule>
    <cfRule type="containsText" dxfId="3149" priority="456" operator="containsText" text="Baja">
      <formula>NOT(ISERROR(SEARCH("Baja",AG40)))</formula>
    </cfRule>
    <cfRule type="containsText" dxfId="3148" priority="457" operator="containsText" text="Alto">
      <formula>NOT(ISERROR(SEARCH("Alto",AG40)))</formula>
    </cfRule>
  </conditionalFormatting>
  <conditionalFormatting sqref="AA40:AA44">
    <cfRule type="containsText" dxfId="3147" priority="444" operator="containsText" text="Muy Alta">
      <formula>NOT(ISERROR(SEARCH("Muy Alta",AA40)))</formula>
    </cfRule>
    <cfRule type="containsText" dxfId="3146" priority="445" operator="containsText" text="Alta">
      <formula>NOT(ISERROR(SEARCH("Alta",AA40)))</formula>
    </cfRule>
    <cfRule type="containsText" dxfId="3145" priority="446" operator="containsText" text="Media">
      <formula>NOT(ISERROR(SEARCH("Media",AA40)))</formula>
    </cfRule>
    <cfRule type="containsText" dxfId="3144" priority="447" operator="containsText" text="Baja">
      <formula>NOT(ISERROR(SEARCH("Baja",AA40)))</formula>
    </cfRule>
    <cfRule type="containsText" dxfId="3143" priority="448" operator="containsText" text="Muy Baja">
      <formula>NOT(ISERROR(SEARCH("Muy Baja",AA40)))</formula>
    </cfRule>
  </conditionalFormatting>
  <conditionalFormatting sqref="AE40:AE44">
    <cfRule type="containsText" dxfId="3142" priority="439" operator="containsText" text="Catastrófico">
      <formula>NOT(ISERROR(SEARCH("Catastrófico",AE40)))</formula>
    </cfRule>
    <cfRule type="containsText" dxfId="3141" priority="440" operator="containsText" text="Moderado">
      <formula>NOT(ISERROR(SEARCH("Moderado",AE40)))</formula>
    </cfRule>
    <cfRule type="containsText" dxfId="3140" priority="441" operator="containsText" text="Menor">
      <formula>NOT(ISERROR(SEARCH("Menor",AE40)))</formula>
    </cfRule>
    <cfRule type="containsText" dxfId="3139" priority="442" operator="containsText" text="Leve">
      <formula>NOT(ISERROR(SEARCH("Leve",AE40)))</formula>
    </cfRule>
    <cfRule type="containsText" dxfId="3138" priority="443" operator="containsText" text="Mayor">
      <formula>NOT(ISERROR(SEARCH("Mayor",AE40)))</formula>
    </cfRule>
  </conditionalFormatting>
  <conditionalFormatting sqref="Y45:Y49">
    <cfRule type="containsText" dxfId="3137" priority="433" operator="containsText" text="Muy Alta">
      <formula>NOT(ISERROR(SEARCH("Muy Alta",Y45)))</formula>
    </cfRule>
    <cfRule type="containsText" dxfId="3136" priority="434" operator="containsText" text="Alta">
      <formula>NOT(ISERROR(SEARCH("Alta",Y45)))</formula>
    </cfRule>
    <cfRule type="containsText" dxfId="3135" priority="435" operator="containsText" text="Media">
      <formula>NOT(ISERROR(SEARCH("Media",Y45)))</formula>
    </cfRule>
    <cfRule type="containsText" dxfId="3134" priority="436" operator="containsText" text="Muy Baja">
      <formula>NOT(ISERROR(SEARCH("Muy Baja",Y45)))</formula>
    </cfRule>
    <cfRule type="containsText" dxfId="3133" priority="437" operator="containsText" text="Baja">
      <formula>NOT(ISERROR(SEARCH("Baja",Y45)))</formula>
    </cfRule>
    <cfRule type="containsText" dxfId="3132" priority="438" operator="containsText" text="Muy Baja">
      <formula>NOT(ISERROR(SEARCH("Muy Baja",Y45)))</formula>
    </cfRule>
  </conditionalFormatting>
  <conditionalFormatting sqref="AC45:AC49">
    <cfRule type="containsText" dxfId="3131" priority="428" operator="containsText" text="Catastrófico">
      <formula>NOT(ISERROR(SEARCH("Catastrófico",AC45)))</formula>
    </cfRule>
    <cfRule type="containsText" dxfId="3130" priority="429" operator="containsText" text="Mayor">
      <formula>NOT(ISERROR(SEARCH("Mayor",AC45)))</formula>
    </cfRule>
    <cfRule type="containsText" dxfId="3129" priority="430" operator="containsText" text="Moderado">
      <formula>NOT(ISERROR(SEARCH("Moderado",AC45)))</formula>
    </cfRule>
    <cfRule type="containsText" dxfId="3128" priority="431" operator="containsText" text="Menor">
      <formula>NOT(ISERROR(SEARCH("Menor",AC45)))</formula>
    </cfRule>
    <cfRule type="containsText" dxfId="3127" priority="432" operator="containsText" text="Leve">
      <formula>NOT(ISERROR(SEARCH("Leve",AC45)))</formula>
    </cfRule>
  </conditionalFormatting>
  <conditionalFormatting sqref="AG45">
    <cfRule type="containsText" dxfId="3126" priority="419" operator="containsText" text="Extremo">
      <formula>NOT(ISERROR(SEARCH("Extremo",AG45)))</formula>
    </cfRule>
    <cfRule type="containsText" dxfId="3125" priority="420" operator="containsText" text="Alto">
      <formula>NOT(ISERROR(SEARCH("Alto",AG45)))</formula>
    </cfRule>
    <cfRule type="containsText" dxfId="3124" priority="421" operator="containsText" text="Moderado">
      <formula>NOT(ISERROR(SEARCH("Moderado",AG45)))</formula>
    </cfRule>
    <cfRule type="containsText" dxfId="3123" priority="422" operator="containsText" text="Menor">
      <formula>NOT(ISERROR(SEARCH("Menor",AG45)))</formula>
    </cfRule>
    <cfRule type="containsText" dxfId="3122" priority="423" operator="containsText" text="Bajo">
      <formula>NOT(ISERROR(SEARCH("Bajo",AG45)))</formula>
    </cfRule>
    <cfRule type="containsText" dxfId="3121" priority="424" operator="containsText" text="Moderado">
      <formula>NOT(ISERROR(SEARCH("Moderado",AG45)))</formula>
    </cfRule>
    <cfRule type="containsText" dxfId="3120" priority="425" operator="containsText" text="Extremo">
      <formula>NOT(ISERROR(SEARCH("Extremo",AG45)))</formula>
    </cfRule>
    <cfRule type="containsText" dxfId="3119" priority="426" operator="containsText" text="Baja">
      <formula>NOT(ISERROR(SEARCH("Baja",AG45)))</formula>
    </cfRule>
    <cfRule type="containsText" dxfId="3118" priority="427" operator="containsText" text="Alto">
      <formula>NOT(ISERROR(SEARCH("Alto",AG45)))</formula>
    </cfRule>
  </conditionalFormatting>
  <conditionalFormatting sqref="AA45:AA49">
    <cfRule type="containsText" dxfId="3117" priority="414" operator="containsText" text="Muy Alta">
      <formula>NOT(ISERROR(SEARCH("Muy Alta",AA45)))</formula>
    </cfRule>
    <cfRule type="containsText" dxfId="3116" priority="415" operator="containsText" text="Alta">
      <formula>NOT(ISERROR(SEARCH("Alta",AA45)))</formula>
    </cfRule>
    <cfRule type="containsText" dxfId="3115" priority="416" operator="containsText" text="Media">
      <formula>NOT(ISERROR(SEARCH("Media",AA45)))</formula>
    </cfRule>
    <cfRule type="containsText" dxfId="3114" priority="417" operator="containsText" text="Baja">
      <formula>NOT(ISERROR(SEARCH("Baja",AA45)))</formula>
    </cfRule>
    <cfRule type="containsText" dxfId="3113" priority="418" operator="containsText" text="Muy Baja">
      <formula>NOT(ISERROR(SEARCH("Muy Baja",AA45)))</formula>
    </cfRule>
  </conditionalFormatting>
  <conditionalFormatting sqref="AE45:AE49">
    <cfRule type="containsText" dxfId="3112" priority="409" operator="containsText" text="Catastrófico">
      <formula>NOT(ISERROR(SEARCH("Catastrófico",AE45)))</formula>
    </cfRule>
    <cfRule type="containsText" dxfId="3111" priority="410" operator="containsText" text="Moderado">
      <formula>NOT(ISERROR(SEARCH("Moderado",AE45)))</formula>
    </cfRule>
    <cfRule type="containsText" dxfId="3110" priority="411" operator="containsText" text="Menor">
      <formula>NOT(ISERROR(SEARCH("Menor",AE45)))</formula>
    </cfRule>
    <cfRule type="containsText" dxfId="3109" priority="412" operator="containsText" text="Leve">
      <formula>NOT(ISERROR(SEARCH("Leve",AE45)))</formula>
    </cfRule>
    <cfRule type="containsText" dxfId="3108" priority="413" operator="containsText" text="Mayor">
      <formula>NOT(ISERROR(SEARCH("Mayor",AE45)))</formula>
    </cfRule>
  </conditionalFormatting>
  <conditionalFormatting sqref="N50 N55">
    <cfRule type="containsText" dxfId="3107" priority="398" operator="containsText" text="Extremo">
      <formula>NOT(ISERROR(SEARCH("Extremo",N50)))</formula>
    </cfRule>
    <cfRule type="containsText" dxfId="3106" priority="399" operator="containsText" text="Alto">
      <formula>NOT(ISERROR(SEARCH("Alto",N50)))</formula>
    </cfRule>
    <cfRule type="containsText" dxfId="3105" priority="400" operator="containsText" text="Bajo">
      <formula>NOT(ISERROR(SEARCH("Bajo",N50)))</formula>
    </cfRule>
    <cfRule type="containsText" dxfId="3104" priority="401" operator="containsText" text="Moderado">
      <formula>NOT(ISERROR(SEARCH("Moderado",N50)))</formula>
    </cfRule>
    <cfRule type="containsText" dxfId="3103" priority="402" operator="containsText" text="Extremo">
      <formula>NOT(ISERROR(SEARCH("Extremo",N50)))</formula>
    </cfRule>
  </conditionalFormatting>
  <conditionalFormatting sqref="I50 I55">
    <cfRule type="containsText" dxfId="3102" priority="369" operator="containsText" text="Muy Baja">
      <formula>NOT(ISERROR(SEARCH("Muy Baja",I50)))</formula>
    </cfRule>
    <cfRule type="containsText" dxfId="3101" priority="370" operator="containsText" text="Baja">
      <formula>NOT(ISERROR(SEARCH("Baja",I50)))</formula>
    </cfRule>
    <cfRule type="containsText" dxfId="3100" priority="372" operator="containsText" text="Muy Alta">
      <formula>NOT(ISERROR(SEARCH("Muy Alta",I50)))</formula>
    </cfRule>
    <cfRule type="containsText" dxfId="3099" priority="373" operator="containsText" text="Alta">
      <formula>NOT(ISERROR(SEARCH("Alta",I50)))</formula>
    </cfRule>
    <cfRule type="containsText" dxfId="3098" priority="374" operator="containsText" text="Media">
      <formula>NOT(ISERROR(SEARCH("Media",I50)))</formula>
    </cfRule>
    <cfRule type="containsText" dxfId="3097" priority="375" operator="containsText" text="Media">
      <formula>NOT(ISERROR(SEARCH("Media",I50)))</formula>
    </cfRule>
    <cfRule type="containsText" dxfId="3096" priority="376" operator="containsText" text="Media">
      <formula>NOT(ISERROR(SEARCH("Media",I50)))</formula>
    </cfRule>
    <cfRule type="containsText" dxfId="3095" priority="377" operator="containsText" text="Muy Baja">
      <formula>NOT(ISERROR(SEARCH("Muy Baja",I50)))</formula>
    </cfRule>
    <cfRule type="containsText" dxfId="3094" priority="378" operator="containsText" text="Baja">
      <formula>NOT(ISERROR(SEARCH("Baja",I50)))</formula>
    </cfRule>
    <cfRule type="containsText" dxfId="3093" priority="379" operator="containsText" text="Muy Baja">
      <formula>NOT(ISERROR(SEARCH("Muy Baja",I50)))</formula>
    </cfRule>
    <cfRule type="containsText" dxfId="3092" priority="380" operator="containsText" text="Muy Baja">
      <formula>NOT(ISERROR(SEARCH("Muy Baja",I50)))</formula>
    </cfRule>
    <cfRule type="containsText" dxfId="3091" priority="381" operator="containsText" text="Muy Baja">
      <formula>NOT(ISERROR(SEARCH("Muy Baja",I50)))</formula>
    </cfRule>
    <cfRule type="containsText" dxfId="3090" priority="382" operator="containsText" text="Muy Baja'Tabla probabilidad'!">
      <formula>NOT(ISERROR(SEARCH("Muy Baja'Tabla probabilidad'!",I50)))</formula>
    </cfRule>
    <cfRule type="containsText" dxfId="3089" priority="383" operator="containsText" text="Muy bajo">
      <formula>NOT(ISERROR(SEARCH("Muy bajo",I50)))</formula>
    </cfRule>
    <cfRule type="containsText" dxfId="3088" priority="384" operator="containsText" text="Alta">
      <formula>NOT(ISERROR(SEARCH("Alta",I50)))</formula>
    </cfRule>
    <cfRule type="containsText" dxfId="3087" priority="385" operator="containsText" text="Media">
      <formula>NOT(ISERROR(SEARCH("Media",I50)))</formula>
    </cfRule>
    <cfRule type="containsText" dxfId="3086" priority="386" operator="containsText" text="Baja">
      <formula>NOT(ISERROR(SEARCH("Baja",I50)))</formula>
    </cfRule>
    <cfRule type="containsText" dxfId="3085" priority="387" operator="containsText" text="Muy baja">
      <formula>NOT(ISERROR(SEARCH("Muy baja",I50)))</formula>
    </cfRule>
    <cfRule type="cellIs" dxfId="3084" priority="390" operator="between">
      <formula>1</formula>
      <formula>2</formula>
    </cfRule>
    <cfRule type="cellIs" dxfId="3083" priority="391" operator="between">
      <formula>0</formula>
      <formula>2</formula>
    </cfRule>
  </conditionalFormatting>
  <conditionalFormatting sqref="I50 I55">
    <cfRule type="containsText" dxfId="3082" priority="371" operator="containsText" text="Muy Alta">
      <formula>NOT(ISERROR(SEARCH("Muy Alta",I50)))</formula>
    </cfRule>
  </conditionalFormatting>
  <conditionalFormatting sqref="Y50:Y54">
    <cfRule type="containsText" dxfId="3081" priority="363" operator="containsText" text="Muy Alta">
      <formula>NOT(ISERROR(SEARCH("Muy Alta",Y50)))</formula>
    </cfRule>
    <cfRule type="containsText" dxfId="3080" priority="364" operator="containsText" text="Alta">
      <formula>NOT(ISERROR(SEARCH("Alta",Y50)))</formula>
    </cfRule>
    <cfRule type="containsText" dxfId="3079" priority="365" operator="containsText" text="Media">
      <formula>NOT(ISERROR(SEARCH("Media",Y50)))</formula>
    </cfRule>
    <cfRule type="containsText" dxfId="3078" priority="366" operator="containsText" text="Muy Baja">
      <formula>NOT(ISERROR(SEARCH("Muy Baja",Y50)))</formula>
    </cfRule>
    <cfRule type="containsText" dxfId="3077" priority="367" operator="containsText" text="Baja">
      <formula>NOT(ISERROR(SEARCH("Baja",Y50)))</formula>
    </cfRule>
    <cfRule type="containsText" dxfId="3076" priority="368" operator="containsText" text="Muy Baja">
      <formula>NOT(ISERROR(SEARCH("Muy Baja",Y50)))</formula>
    </cfRule>
  </conditionalFormatting>
  <conditionalFormatting sqref="AC50:AC54">
    <cfRule type="containsText" dxfId="3075" priority="358" operator="containsText" text="Catastrófico">
      <formula>NOT(ISERROR(SEARCH("Catastrófico",AC50)))</formula>
    </cfRule>
    <cfRule type="containsText" dxfId="3074" priority="359" operator="containsText" text="Mayor">
      <formula>NOT(ISERROR(SEARCH("Mayor",AC50)))</formula>
    </cfRule>
    <cfRule type="containsText" dxfId="3073" priority="360" operator="containsText" text="Moderado">
      <formula>NOT(ISERROR(SEARCH("Moderado",AC50)))</formula>
    </cfRule>
    <cfRule type="containsText" dxfId="3072" priority="361" operator="containsText" text="Menor">
      <formula>NOT(ISERROR(SEARCH("Menor",AC50)))</formula>
    </cfRule>
    <cfRule type="containsText" dxfId="3071" priority="362" operator="containsText" text="Leve">
      <formula>NOT(ISERROR(SEARCH("Leve",AC50)))</formula>
    </cfRule>
  </conditionalFormatting>
  <conditionalFormatting sqref="AG50">
    <cfRule type="containsText" dxfId="3070" priority="349" operator="containsText" text="Extremo">
      <formula>NOT(ISERROR(SEARCH("Extremo",AG50)))</formula>
    </cfRule>
    <cfRule type="containsText" dxfId="3069" priority="350" operator="containsText" text="Alto">
      <formula>NOT(ISERROR(SEARCH("Alto",AG50)))</formula>
    </cfRule>
    <cfRule type="containsText" dxfId="3068" priority="351" operator="containsText" text="Moderado">
      <formula>NOT(ISERROR(SEARCH("Moderado",AG50)))</formula>
    </cfRule>
    <cfRule type="containsText" dxfId="3067" priority="352" operator="containsText" text="Menor">
      <formula>NOT(ISERROR(SEARCH("Menor",AG50)))</formula>
    </cfRule>
    <cfRule type="containsText" dxfId="3066" priority="353" operator="containsText" text="Bajo">
      <formula>NOT(ISERROR(SEARCH("Bajo",AG50)))</formula>
    </cfRule>
    <cfRule type="containsText" dxfId="3065" priority="354" operator="containsText" text="Moderado">
      <formula>NOT(ISERROR(SEARCH("Moderado",AG50)))</formula>
    </cfRule>
    <cfRule type="containsText" dxfId="3064" priority="355" operator="containsText" text="Extremo">
      <formula>NOT(ISERROR(SEARCH("Extremo",AG50)))</formula>
    </cfRule>
    <cfRule type="containsText" dxfId="3063" priority="356" operator="containsText" text="Baja">
      <formula>NOT(ISERROR(SEARCH("Baja",AG50)))</formula>
    </cfRule>
    <cfRule type="containsText" dxfId="3062" priority="357" operator="containsText" text="Alto">
      <formula>NOT(ISERROR(SEARCH("Alto",AG50)))</formula>
    </cfRule>
  </conditionalFormatting>
  <conditionalFormatting sqref="AA50:AA54">
    <cfRule type="containsText" dxfId="3061" priority="344" operator="containsText" text="Muy Alta">
      <formula>NOT(ISERROR(SEARCH("Muy Alta",AA50)))</formula>
    </cfRule>
    <cfRule type="containsText" dxfId="3060" priority="345" operator="containsText" text="Alta">
      <formula>NOT(ISERROR(SEARCH("Alta",AA50)))</formula>
    </cfRule>
    <cfRule type="containsText" dxfId="3059" priority="346" operator="containsText" text="Media">
      <formula>NOT(ISERROR(SEARCH("Media",AA50)))</formula>
    </cfRule>
    <cfRule type="containsText" dxfId="3058" priority="347" operator="containsText" text="Baja">
      <formula>NOT(ISERROR(SEARCH("Baja",AA50)))</formula>
    </cfRule>
    <cfRule type="containsText" dxfId="3057" priority="348" operator="containsText" text="Muy Baja">
      <formula>NOT(ISERROR(SEARCH("Muy Baja",AA50)))</formula>
    </cfRule>
  </conditionalFormatting>
  <conditionalFormatting sqref="AE50:AE54">
    <cfRule type="containsText" dxfId="3056" priority="339" operator="containsText" text="Catastrófico">
      <formula>NOT(ISERROR(SEARCH("Catastrófico",AE50)))</formula>
    </cfRule>
    <cfRule type="containsText" dxfId="3055" priority="340" operator="containsText" text="Moderado">
      <formula>NOT(ISERROR(SEARCH("Moderado",AE50)))</formula>
    </cfRule>
    <cfRule type="containsText" dxfId="3054" priority="341" operator="containsText" text="Menor">
      <formula>NOT(ISERROR(SEARCH("Menor",AE50)))</formula>
    </cfRule>
    <cfRule type="containsText" dxfId="3053" priority="342" operator="containsText" text="Leve">
      <formula>NOT(ISERROR(SEARCH("Leve",AE50)))</formula>
    </cfRule>
    <cfRule type="containsText" dxfId="3052" priority="343" operator="containsText" text="Mayor">
      <formula>NOT(ISERROR(SEARCH("Mayor",AE50)))</formula>
    </cfRule>
  </conditionalFormatting>
  <conditionalFormatting sqref="Y55:Y59">
    <cfRule type="containsText" dxfId="3051" priority="273" operator="containsText" text="Muy Alta">
      <formula>NOT(ISERROR(SEARCH("Muy Alta",Y55)))</formula>
    </cfRule>
    <cfRule type="containsText" dxfId="3050" priority="274" operator="containsText" text="Alta">
      <formula>NOT(ISERROR(SEARCH("Alta",Y55)))</formula>
    </cfRule>
    <cfRule type="containsText" dxfId="3049" priority="275" operator="containsText" text="Media">
      <formula>NOT(ISERROR(SEARCH("Media",Y55)))</formula>
    </cfRule>
    <cfRule type="containsText" dxfId="3048" priority="276" operator="containsText" text="Muy Baja">
      <formula>NOT(ISERROR(SEARCH("Muy Baja",Y55)))</formula>
    </cfRule>
    <cfRule type="containsText" dxfId="3047" priority="277" operator="containsText" text="Baja">
      <formula>NOT(ISERROR(SEARCH("Baja",Y55)))</formula>
    </cfRule>
    <cfRule type="containsText" dxfId="3046" priority="278" operator="containsText" text="Muy Baja">
      <formula>NOT(ISERROR(SEARCH("Muy Baja",Y55)))</formula>
    </cfRule>
  </conditionalFormatting>
  <conditionalFormatting sqref="AC55:AC59">
    <cfRule type="containsText" dxfId="3045" priority="268" operator="containsText" text="Catastrófico">
      <formula>NOT(ISERROR(SEARCH("Catastrófico",AC55)))</formula>
    </cfRule>
    <cfRule type="containsText" dxfId="3044" priority="269" operator="containsText" text="Mayor">
      <formula>NOT(ISERROR(SEARCH("Mayor",AC55)))</formula>
    </cfRule>
    <cfRule type="containsText" dxfId="3043" priority="270" operator="containsText" text="Moderado">
      <formula>NOT(ISERROR(SEARCH("Moderado",AC55)))</formula>
    </cfRule>
    <cfRule type="containsText" dxfId="3042" priority="271" operator="containsText" text="Menor">
      <formula>NOT(ISERROR(SEARCH("Menor",AC55)))</formula>
    </cfRule>
    <cfRule type="containsText" dxfId="3041" priority="272" operator="containsText" text="Leve">
      <formula>NOT(ISERROR(SEARCH("Leve",AC55)))</formula>
    </cfRule>
  </conditionalFormatting>
  <conditionalFormatting sqref="AG55">
    <cfRule type="containsText" dxfId="3040" priority="259" operator="containsText" text="Extremo">
      <formula>NOT(ISERROR(SEARCH("Extremo",AG55)))</formula>
    </cfRule>
    <cfRule type="containsText" dxfId="3039" priority="260" operator="containsText" text="Alto">
      <formula>NOT(ISERROR(SEARCH("Alto",AG55)))</formula>
    </cfRule>
    <cfRule type="containsText" dxfId="3038" priority="261" operator="containsText" text="Moderado">
      <formula>NOT(ISERROR(SEARCH("Moderado",AG55)))</formula>
    </cfRule>
    <cfRule type="containsText" dxfId="3037" priority="262" operator="containsText" text="Menor">
      <formula>NOT(ISERROR(SEARCH("Menor",AG55)))</formula>
    </cfRule>
    <cfRule type="containsText" dxfId="3036" priority="263" operator="containsText" text="Bajo">
      <formula>NOT(ISERROR(SEARCH("Bajo",AG55)))</formula>
    </cfRule>
    <cfRule type="containsText" dxfId="3035" priority="264" operator="containsText" text="Moderado">
      <formula>NOT(ISERROR(SEARCH("Moderado",AG55)))</formula>
    </cfRule>
    <cfRule type="containsText" dxfId="3034" priority="265" operator="containsText" text="Extremo">
      <formula>NOT(ISERROR(SEARCH("Extremo",AG55)))</formula>
    </cfRule>
    <cfRule type="containsText" dxfId="3033" priority="266" operator="containsText" text="Baja">
      <formula>NOT(ISERROR(SEARCH("Baja",AG55)))</formula>
    </cfRule>
    <cfRule type="containsText" dxfId="3032" priority="267" operator="containsText" text="Alto">
      <formula>NOT(ISERROR(SEARCH("Alto",AG55)))</formula>
    </cfRule>
  </conditionalFormatting>
  <conditionalFormatting sqref="AA55:AA59">
    <cfRule type="containsText" dxfId="3031" priority="254" operator="containsText" text="Muy Alta">
      <formula>NOT(ISERROR(SEARCH("Muy Alta",AA55)))</formula>
    </cfRule>
    <cfRule type="containsText" dxfId="3030" priority="255" operator="containsText" text="Alta">
      <formula>NOT(ISERROR(SEARCH("Alta",AA55)))</formula>
    </cfRule>
    <cfRule type="containsText" dxfId="3029" priority="256" operator="containsText" text="Media">
      <formula>NOT(ISERROR(SEARCH("Media",AA55)))</formula>
    </cfRule>
    <cfRule type="containsText" dxfId="3028" priority="257" operator="containsText" text="Baja">
      <formula>NOT(ISERROR(SEARCH("Baja",AA55)))</formula>
    </cfRule>
    <cfRule type="containsText" dxfId="3027" priority="258" operator="containsText" text="Muy Baja">
      <formula>NOT(ISERROR(SEARCH("Muy Baja",AA55)))</formula>
    </cfRule>
  </conditionalFormatting>
  <conditionalFormatting sqref="AE55:AE59">
    <cfRule type="containsText" dxfId="3026" priority="249" operator="containsText" text="Catastrófico">
      <formula>NOT(ISERROR(SEARCH("Catastrófico",AE55)))</formula>
    </cfRule>
    <cfRule type="containsText" dxfId="3025" priority="250" operator="containsText" text="Moderado">
      <formula>NOT(ISERROR(SEARCH("Moderado",AE55)))</formula>
    </cfRule>
    <cfRule type="containsText" dxfId="3024" priority="251" operator="containsText" text="Menor">
      <formula>NOT(ISERROR(SEARCH("Menor",AE55)))</formula>
    </cfRule>
    <cfRule type="containsText" dxfId="3023" priority="252" operator="containsText" text="Leve">
      <formula>NOT(ISERROR(SEARCH("Leve",AE55)))</formula>
    </cfRule>
    <cfRule type="containsText" dxfId="3022" priority="253" operator="containsText" text="Mayor">
      <formula>NOT(ISERROR(SEARCH("Mayor",AE55)))</formula>
    </cfRule>
  </conditionalFormatting>
  <conditionalFormatting sqref="N30">
    <cfRule type="containsText" dxfId="3021" priority="244" operator="containsText" text="Extremo">
      <formula>NOT(ISERROR(SEARCH("Extremo",N30)))</formula>
    </cfRule>
    <cfRule type="containsText" dxfId="3020" priority="245" operator="containsText" text="Alto">
      <formula>NOT(ISERROR(SEARCH("Alto",N30)))</formula>
    </cfRule>
    <cfRule type="containsText" dxfId="3019" priority="246" operator="containsText" text="Bajo">
      <formula>NOT(ISERROR(SEARCH("Bajo",N30)))</formula>
    </cfRule>
    <cfRule type="containsText" dxfId="3018" priority="247" operator="containsText" text="Moderado">
      <formula>NOT(ISERROR(SEARCH("Moderado",N30)))</formula>
    </cfRule>
    <cfRule type="containsText" dxfId="3017" priority="248" operator="containsText" text="Extremo">
      <formula>NOT(ISERROR(SEARCH("Extremo",N30)))</formula>
    </cfRule>
  </conditionalFormatting>
  <conditionalFormatting sqref="I30">
    <cfRule type="containsText" dxfId="3016" priority="221" operator="containsText" text="Muy Baja">
      <formula>NOT(ISERROR(SEARCH("Muy Baja",I30)))</formula>
    </cfRule>
    <cfRule type="containsText" dxfId="3015" priority="222" operator="containsText" text="Baja">
      <formula>NOT(ISERROR(SEARCH("Baja",I30)))</formula>
    </cfRule>
    <cfRule type="containsText" dxfId="3014" priority="224" operator="containsText" text="Muy Alta">
      <formula>NOT(ISERROR(SEARCH("Muy Alta",I30)))</formula>
    </cfRule>
    <cfRule type="containsText" dxfId="3013" priority="225" operator="containsText" text="Alta">
      <formula>NOT(ISERROR(SEARCH("Alta",I30)))</formula>
    </cfRule>
    <cfRule type="containsText" dxfId="3012" priority="226" operator="containsText" text="Media">
      <formula>NOT(ISERROR(SEARCH("Media",I30)))</formula>
    </cfRule>
    <cfRule type="containsText" dxfId="3011" priority="227" operator="containsText" text="Media">
      <formula>NOT(ISERROR(SEARCH("Media",I30)))</formula>
    </cfRule>
    <cfRule type="containsText" dxfId="3010" priority="228" operator="containsText" text="Media">
      <formula>NOT(ISERROR(SEARCH("Media",I30)))</formula>
    </cfRule>
    <cfRule type="containsText" dxfId="3009" priority="229" operator="containsText" text="Muy Baja">
      <formula>NOT(ISERROR(SEARCH("Muy Baja",I30)))</formula>
    </cfRule>
    <cfRule type="containsText" dxfId="3008" priority="230" operator="containsText" text="Baja">
      <formula>NOT(ISERROR(SEARCH("Baja",I30)))</formula>
    </cfRule>
    <cfRule type="containsText" dxfId="3007" priority="231" operator="containsText" text="Muy Baja">
      <formula>NOT(ISERROR(SEARCH("Muy Baja",I30)))</formula>
    </cfRule>
    <cfRule type="containsText" dxfId="3006" priority="232" operator="containsText" text="Muy Baja">
      <formula>NOT(ISERROR(SEARCH("Muy Baja",I30)))</formula>
    </cfRule>
    <cfRule type="containsText" dxfId="3005" priority="233" operator="containsText" text="Muy Baja">
      <formula>NOT(ISERROR(SEARCH("Muy Baja",I30)))</formula>
    </cfRule>
    <cfRule type="containsText" dxfId="3004" priority="234" operator="containsText" text="Muy Baja'Tabla probabilidad'!">
      <formula>NOT(ISERROR(SEARCH("Muy Baja'Tabla probabilidad'!",I30)))</formula>
    </cfRule>
    <cfRule type="containsText" dxfId="3003" priority="235" operator="containsText" text="Muy bajo">
      <formula>NOT(ISERROR(SEARCH("Muy bajo",I30)))</formula>
    </cfRule>
    <cfRule type="containsText" dxfId="3002" priority="236" operator="containsText" text="Alta">
      <formula>NOT(ISERROR(SEARCH("Alta",I30)))</formula>
    </cfRule>
    <cfRule type="containsText" dxfId="3001" priority="237" operator="containsText" text="Media">
      <formula>NOT(ISERROR(SEARCH("Media",I30)))</formula>
    </cfRule>
    <cfRule type="containsText" dxfId="3000" priority="238" operator="containsText" text="Baja">
      <formula>NOT(ISERROR(SEARCH("Baja",I30)))</formula>
    </cfRule>
    <cfRule type="containsText" dxfId="2999" priority="239" operator="containsText" text="Muy baja">
      <formula>NOT(ISERROR(SEARCH("Muy baja",I30)))</formula>
    </cfRule>
    <cfRule type="cellIs" dxfId="2998" priority="242" operator="between">
      <formula>1</formula>
      <formula>2</formula>
    </cfRule>
    <cfRule type="cellIs" dxfId="2997" priority="243" operator="between">
      <formula>0</formula>
      <formula>2</formula>
    </cfRule>
  </conditionalFormatting>
  <conditionalFormatting sqref="I30">
    <cfRule type="containsText" dxfId="2996" priority="223" operator="containsText" text="Muy Alta">
      <formula>NOT(ISERROR(SEARCH("Muy Alta",I30)))</formula>
    </cfRule>
  </conditionalFormatting>
  <conditionalFormatting sqref="Y30:Y34">
    <cfRule type="containsText" dxfId="2995" priority="215" operator="containsText" text="Muy Alta">
      <formula>NOT(ISERROR(SEARCH("Muy Alta",Y30)))</formula>
    </cfRule>
    <cfRule type="containsText" dxfId="2994" priority="216" operator="containsText" text="Alta">
      <formula>NOT(ISERROR(SEARCH("Alta",Y30)))</formula>
    </cfRule>
    <cfRule type="containsText" dxfId="2993" priority="217" operator="containsText" text="Media">
      <formula>NOT(ISERROR(SEARCH("Media",Y30)))</formula>
    </cfRule>
    <cfRule type="containsText" dxfId="2992" priority="218" operator="containsText" text="Muy Baja">
      <formula>NOT(ISERROR(SEARCH("Muy Baja",Y30)))</formula>
    </cfRule>
    <cfRule type="containsText" dxfId="2991" priority="219" operator="containsText" text="Baja">
      <formula>NOT(ISERROR(SEARCH("Baja",Y30)))</formula>
    </cfRule>
    <cfRule type="containsText" dxfId="2990" priority="220" operator="containsText" text="Muy Baja">
      <formula>NOT(ISERROR(SEARCH("Muy Baja",Y30)))</formula>
    </cfRule>
  </conditionalFormatting>
  <conditionalFormatting sqref="AC30:AC34">
    <cfRule type="containsText" dxfId="2989" priority="210" operator="containsText" text="Catastrófico">
      <formula>NOT(ISERROR(SEARCH("Catastrófico",AC30)))</formula>
    </cfRule>
    <cfRule type="containsText" dxfId="2988" priority="211" operator="containsText" text="Mayor">
      <formula>NOT(ISERROR(SEARCH("Mayor",AC30)))</formula>
    </cfRule>
    <cfRule type="containsText" dxfId="2987" priority="212" operator="containsText" text="Moderado">
      <formula>NOT(ISERROR(SEARCH("Moderado",AC30)))</formula>
    </cfRule>
    <cfRule type="containsText" dxfId="2986" priority="213" operator="containsText" text="Menor">
      <formula>NOT(ISERROR(SEARCH("Menor",AC30)))</formula>
    </cfRule>
    <cfRule type="containsText" dxfId="2985" priority="214" operator="containsText" text="Leve">
      <formula>NOT(ISERROR(SEARCH("Leve",AC30)))</formula>
    </cfRule>
  </conditionalFormatting>
  <conditionalFormatting sqref="AG30">
    <cfRule type="containsText" dxfId="2984" priority="201" operator="containsText" text="Extremo">
      <formula>NOT(ISERROR(SEARCH("Extremo",AG30)))</formula>
    </cfRule>
    <cfRule type="containsText" dxfId="2983" priority="202" operator="containsText" text="Alto">
      <formula>NOT(ISERROR(SEARCH("Alto",AG30)))</formula>
    </cfRule>
    <cfRule type="containsText" dxfId="2982" priority="203" operator="containsText" text="Moderado">
      <formula>NOT(ISERROR(SEARCH("Moderado",AG30)))</formula>
    </cfRule>
    <cfRule type="containsText" dxfId="2981" priority="204" operator="containsText" text="Menor">
      <formula>NOT(ISERROR(SEARCH("Menor",AG30)))</formula>
    </cfRule>
    <cfRule type="containsText" dxfId="2980" priority="205" operator="containsText" text="Bajo">
      <formula>NOT(ISERROR(SEARCH("Bajo",AG30)))</formula>
    </cfRule>
    <cfRule type="containsText" dxfId="2979" priority="206" operator="containsText" text="Moderado">
      <formula>NOT(ISERROR(SEARCH("Moderado",AG30)))</formula>
    </cfRule>
    <cfRule type="containsText" dxfId="2978" priority="207" operator="containsText" text="Extremo">
      <formula>NOT(ISERROR(SEARCH("Extremo",AG30)))</formula>
    </cfRule>
    <cfRule type="containsText" dxfId="2977" priority="208" operator="containsText" text="Baja">
      <formula>NOT(ISERROR(SEARCH("Baja",AG30)))</formula>
    </cfRule>
    <cfRule type="containsText" dxfId="2976" priority="209" operator="containsText" text="Alto">
      <formula>NOT(ISERROR(SEARCH("Alto",AG30)))</formula>
    </cfRule>
  </conditionalFormatting>
  <conditionalFormatting sqref="AA30:AA34">
    <cfRule type="containsText" dxfId="2975" priority="196" operator="containsText" text="Muy Alta">
      <formula>NOT(ISERROR(SEARCH("Muy Alta",AA30)))</formula>
    </cfRule>
    <cfRule type="containsText" dxfId="2974" priority="197" operator="containsText" text="Alta">
      <formula>NOT(ISERROR(SEARCH("Alta",AA30)))</formula>
    </cfRule>
    <cfRule type="containsText" dxfId="2973" priority="198" operator="containsText" text="Media">
      <formula>NOT(ISERROR(SEARCH("Media",AA30)))</formula>
    </cfRule>
    <cfRule type="containsText" dxfId="2972" priority="199" operator="containsText" text="Baja">
      <formula>NOT(ISERROR(SEARCH("Baja",AA30)))</formula>
    </cfRule>
    <cfRule type="containsText" dxfId="2971" priority="200" operator="containsText" text="Muy Baja">
      <formula>NOT(ISERROR(SEARCH("Muy Baja",AA30)))</formula>
    </cfRule>
  </conditionalFormatting>
  <conditionalFormatting sqref="AE30:AE34">
    <cfRule type="containsText" dxfId="2970" priority="191" operator="containsText" text="Catastrófico">
      <formula>NOT(ISERROR(SEARCH("Catastrófico",AE30)))</formula>
    </cfRule>
    <cfRule type="containsText" dxfId="2969" priority="192" operator="containsText" text="Moderado">
      <formula>NOT(ISERROR(SEARCH("Moderado",AE30)))</formula>
    </cfRule>
    <cfRule type="containsText" dxfId="2968" priority="193" operator="containsText" text="Menor">
      <formula>NOT(ISERROR(SEARCH("Menor",AE30)))</formula>
    </cfRule>
    <cfRule type="containsText" dxfId="2967" priority="194" operator="containsText" text="Leve">
      <formula>NOT(ISERROR(SEARCH("Leve",AE30)))</formula>
    </cfRule>
    <cfRule type="containsText" dxfId="2966" priority="195" operator="containsText" text="Mayor">
      <formula>NOT(ISERROR(SEARCH("Mayor",AE30)))</formula>
    </cfRule>
  </conditionalFormatting>
  <conditionalFormatting sqref="N35">
    <cfRule type="containsText" dxfId="2965" priority="174" operator="containsText" text="Extremo">
      <formula>NOT(ISERROR(SEARCH("Extremo",N35)))</formula>
    </cfRule>
    <cfRule type="containsText" dxfId="2964" priority="175" operator="containsText" text="Alto">
      <formula>NOT(ISERROR(SEARCH("Alto",N35)))</formula>
    </cfRule>
    <cfRule type="containsText" dxfId="2963" priority="176" operator="containsText" text="Bajo">
      <formula>NOT(ISERROR(SEARCH("Bajo",N35)))</formula>
    </cfRule>
    <cfRule type="containsText" dxfId="2962" priority="177" operator="containsText" text="Moderado">
      <formula>NOT(ISERROR(SEARCH("Moderado",N35)))</formula>
    </cfRule>
    <cfRule type="containsText" dxfId="2961" priority="178" operator="containsText" text="Extremo">
      <formula>NOT(ISERROR(SEARCH("Extremo",N35)))</formula>
    </cfRule>
  </conditionalFormatting>
  <conditionalFormatting sqref="I35">
    <cfRule type="containsText" dxfId="2960" priority="151" operator="containsText" text="Muy Baja">
      <formula>NOT(ISERROR(SEARCH("Muy Baja",I35)))</formula>
    </cfRule>
    <cfRule type="containsText" dxfId="2959" priority="152" operator="containsText" text="Baja">
      <formula>NOT(ISERROR(SEARCH("Baja",I35)))</formula>
    </cfRule>
    <cfRule type="containsText" dxfId="2958" priority="154" operator="containsText" text="Muy Alta">
      <formula>NOT(ISERROR(SEARCH("Muy Alta",I35)))</formula>
    </cfRule>
    <cfRule type="containsText" dxfId="2957" priority="155" operator="containsText" text="Alta">
      <formula>NOT(ISERROR(SEARCH("Alta",I35)))</formula>
    </cfRule>
    <cfRule type="containsText" dxfId="2956" priority="156" operator="containsText" text="Media">
      <formula>NOT(ISERROR(SEARCH("Media",I35)))</formula>
    </cfRule>
    <cfRule type="containsText" dxfId="2955" priority="157" operator="containsText" text="Media">
      <formula>NOT(ISERROR(SEARCH("Media",I35)))</formula>
    </cfRule>
    <cfRule type="containsText" dxfId="2954" priority="158" operator="containsText" text="Media">
      <formula>NOT(ISERROR(SEARCH("Media",I35)))</formula>
    </cfRule>
    <cfRule type="containsText" dxfId="2953" priority="159" operator="containsText" text="Muy Baja">
      <formula>NOT(ISERROR(SEARCH("Muy Baja",I35)))</formula>
    </cfRule>
    <cfRule type="containsText" dxfId="2952" priority="160" operator="containsText" text="Baja">
      <formula>NOT(ISERROR(SEARCH("Baja",I35)))</formula>
    </cfRule>
    <cfRule type="containsText" dxfId="2951" priority="161" operator="containsText" text="Muy Baja">
      <formula>NOT(ISERROR(SEARCH("Muy Baja",I35)))</formula>
    </cfRule>
    <cfRule type="containsText" dxfId="2950" priority="162" operator="containsText" text="Muy Baja">
      <formula>NOT(ISERROR(SEARCH("Muy Baja",I35)))</formula>
    </cfRule>
    <cfRule type="containsText" dxfId="2949" priority="163" operator="containsText" text="Muy Baja">
      <formula>NOT(ISERROR(SEARCH("Muy Baja",I35)))</formula>
    </cfRule>
    <cfRule type="containsText" dxfId="2948" priority="164" operator="containsText" text="Muy Baja'Tabla probabilidad'!">
      <formula>NOT(ISERROR(SEARCH("Muy Baja'Tabla probabilidad'!",I35)))</formula>
    </cfRule>
    <cfRule type="containsText" dxfId="2947" priority="165" operator="containsText" text="Muy bajo">
      <formula>NOT(ISERROR(SEARCH("Muy bajo",I35)))</formula>
    </cfRule>
    <cfRule type="containsText" dxfId="2946" priority="166" operator="containsText" text="Alta">
      <formula>NOT(ISERROR(SEARCH("Alta",I35)))</formula>
    </cfRule>
    <cfRule type="containsText" dxfId="2945" priority="167" operator="containsText" text="Media">
      <formula>NOT(ISERROR(SEARCH("Media",I35)))</formula>
    </cfRule>
    <cfRule type="containsText" dxfId="2944" priority="168" operator="containsText" text="Baja">
      <formula>NOT(ISERROR(SEARCH("Baja",I35)))</formula>
    </cfRule>
    <cfRule type="containsText" dxfId="2943" priority="169" operator="containsText" text="Muy baja">
      <formula>NOT(ISERROR(SEARCH("Muy baja",I35)))</formula>
    </cfRule>
    <cfRule type="cellIs" dxfId="2942" priority="172" operator="between">
      <formula>1</formula>
      <formula>2</formula>
    </cfRule>
    <cfRule type="cellIs" dxfId="2941" priority="173" operator="between">
      <formula>0</formula>
      <formula>2</formula>
    </cfRule>
  </conditionalFormatting>
  <conditionalFormatting sqref="I35">
    <cfRule type="containsText" dxfId="2940" priority="153" operator="containsText" text="Muy Alta">
      <formula>NOT(ISERROR(SEARCH("Muy Alta",I35)))</formula>
    </cfRule>
  </conditionalFormatting>
  <conditionalFormatting sqref="Y35:Y39">
    <cfRule type="containsText" dxfId="2939" priority="145" operator="containsText" text="Muy Alta">
      <formula>NOT(ISERROR(SEARCH("Muy Alta",Y35)))</formula>
    </cfRule>
    <cfRule type="containsText" dxfId="2938" priority="146" operator="containsText" text="Alta">
      <formula>NOT(ISERROR(SEARCH("Alta",Y35)))</formula>
    </cfRule>
    <cfRule type="containsText" dxfId="2937" priority="147" operator="containsText" text="Media">
      <formula>NOT(ISERROR(SEARCH("Media",Y35)))</formula>
    </cfRule>
    <cfRule type="containsText" dxfId="2936" priority="148" operator="containsText" text="Muy Baja">
      <formula>NOT(ISERROR(SEARCH("Muy Baja",Y35)))</formula>
    </cfRule>
    <cfRule type="containsText" dxfId="2935" priority="149" operator="containsText" text="Baja">
      <formula>NOT(ISERROR(SEARCH("Baja",Y35)))</formula>
    </cfRule>
    <cfRule type="containsText" dxfId="2934" priority="150" operator="containsText" text="Muy Baja">
      <formula>NOT(ISERROR(SEARCH("Muy Baja",Y35)))</formula>
    </cfRule>
  </conditionalFormatting>
  <conditionalFormatting sqref="AC35:AC39">
    <cfRule type="containsText" dxfId="2933" priority="140" operator="containsText" text="Catastrófico">
      <formula>NOT(ISERROR(SEARCH("Catastrófico",AC35)))</formula>
    </cfRule>
    <cfRule type="containsText" dxfId="2932" priority="141" operator="containsText" text="Mayor">
      <formula>NOT(ISERROR(SEARCH("Mayor",AC35)))</formula>
    </cfRule>
    <cfRule type="containsText" dxfId="2931" priority="142" operator="containsText" text="Moderado">
      <formula>NOT(ISERROR(SEARCH("Moderado",AC35)))</formula>
    </cfRule>
    <cfRule type="containsText" dxfId="2930" priority="143" operator="containsText" text="Menor">
      <formula>NOT(ISERROR(SEARCH("Menor",AC35)))</formula>
    </cfRule>
    <cfRule type="containsText" dxfId="2929" priority="144" operator="containsText" text="Leve">
      <formula>NOT(ISERROR(SEARCH("Leve",AC35)))</formula>
    </cfRule>
  </conditionalFormatting>
  <conditionalFormatting sqref="AG35">
    <cfRule type="containsText" dxfId="2928" priority="131" operator="containsText" text="Extremo">
      <formula>NOT(ISERROR(SEARCH("Extremo",AG35)))</formula>
    </cfRule>
    <cfRule type="containsText" dxfId="2927" priority="132" operator="containsText" text="Alto">
      <formula>NOT(ISERROR(SEARCH("Alto",AG35)))</formula>
    </cfRule>
    <cfRule type="containsText" dxfId="2926" priority="133" operator="containsText" text="Moderado">
      <formula>NOT(ISERROR(SEARCH("Moderado",AG35)))</formula>
    </cfRule>
    <cfRule type="containsText" dxfId="2925" priority="134" operator="containsText" text="Menor">
      <formula>NOT(ISERROR(SEARCH("Menor",AG35)))</formula>
    </cfRule>
    <cfRule type="containsText" dxfId="2924" priority="135" operator="containsText" text="Bajo">
      <formula>NOT(ISERROR(SEARCH("Bajo",AG35)))</formula>
    </cfRule>
    <cfRule type="containsText" dxfId="2923" priority="136" operator="containsText" text="Moderado">
      <formula>NOT(ISERROR(SEARCH("Moderado",AG35)))</formula>
    </cfRule>
    <cfRule type="containsText" dxfId="2922" priority="137" operator="containsText" text="Extremo">
      <formula>NOT(ISERROR(SEARCH("Extremo",AG35)))</formula>
    </cfRule>
    <cfRule type="containsText" dxfId="2921" priority="138" operator="containsText" text="Baja">
      <formula>NOT(ISERROR(SEARCH("Baja",AG35)))</formula>
    </cfRule>
    <cfRule type="containsText" dxfId="2920" priority="139" operator="containsText" text="Alto">
      <formula>NOT(ISERROR(SEARCH("Alto",AG35)))</formula>
    </cfRule>
  </conditionalFormatting>
  <conditionalFormatting sqref="AA35:AA39">
    <cfRule type="containsText" dxfId="2919" priority="126" operator="containsText" text="Muy Alta">
      <formula>NOT(ISERROR(SEARCH("Muy Alta",AA35)))</formula>
    </cfRule>
    <cfRule type="containsText" dxfId="2918" priority="127" operator="containsText" text="Alta">
      <formula>NOT(ISERROR(SEARCH("Alta",AA35)))</formula>
    </cfRule>
    <cfRule type="containsText" dxfId="2917" priority="128" operator="containsText" text="Media">
      <formula>NOT(ISERROR(SEARCH("Media",AA35)))</formula>
    </cfRule>
    <cfRule type="containsText" dxfId="2916" priority="129" operator="containsText" text="Baja">
      <formula>NOT(ISERROR(SEARCH("Baja",AA35)))</formula>
    </cfRule>
    <cfRule type="containsText" dxfId="2915" priority="130" operator="containsText" text="Muy Baja">
      <formula>NOT(ISERROR(SEARCH("Muy Baja",AA35)))</formula>
    </cfRule>
  </conditionalFormatting>
  <conditionalFormatting sqref="AE35:AE39">
    <cfRule type="containsText" dxfId="2914" priority="121" operator="containsText" text="Catastrófico">
      <formula>NOT(ISERROR(SEARCH("Catastrófico",AE35)))</formula>
    </cfRule>
    <cfRule type="containsText" dxfId="2913" priority="122" operator="containsText" text="Moderado">
      <formula>NOT(ISERROR(SEARCH("Moderado",AE35)))</formula>
    </cfRule>
    <cfRule type="containsText" dxfId="2912" priority="123" operator="containsText" text="Menor">
      <formula>NOT(ISERROR(SEARCH("Menor",AE35)))</formula>
    </cfRule>
    <cfRule type="containsText" dxfId="2911" priority="124" operator="containsText" text="Leve">
      <formula>NOT(ISERROR(SEARCH("Leve",AE35)))</formula>
    </cfRule>
    <cfRule type="containsText" dxfId="2910" priority="125" operator="containsText" text="Mayor">
      <formula>NOT(ISERROR(SEARCH("Mayor",AE35)))</formula>
    </cfRule>
  </conditionalFormatting>
  <conditionalFormatting sqref="L15">
    <cfRule type="containsText" dxfId="2909" priority="103" operator="containsText" text="Catastrófico">
      <formula>NOT(ISERROR(SEARCH("Catastrófico",L15)))</formula>
    </cfRule>
    <cfRule type="containsText" dxfId="2908" priority="104" operator="containsText" text="Mayor">
      <formula>NOT(ISERROR(SEARCH("Mayor",L15)))</formula>
    </cfRule>
    <cfRule type="containsText" dxfId="2907" priority="105" operator="containsText" text="Alta">
      <formula>NOT(ISERROR(SEARCH("Alta",L15)))</formula>
    </cfRule>
    <cfRule type="containsText" dxfId="2906" priority="106" operator="containsText" text="Moderado">
      <formula>NOT(ISERROR(SEARCH("Moderado",L15)))</formula>
    </cfRule>
    <cfRule type="containsText" dxfId="2905" priority="107" operator="containsText" text="Menor">
      <formula>NOT(ISERROR(SEARCH("Menor",L15)))</formula>
    </cfRule>
    <cfRule type="containsText" dxfId="2904" priority="108" operator="containsText" text="Leve">
      <formula>NOT(ISERROR(SEARCH("Leve",L15)))</formula>
    </cfRule>
  </conditionalFormatting>
  <conditionalFormatting sqref="M15">
    <cfRule type="containsText" dxfId="2903" priority="97" operator="containsText" text="Catastrófico">
      <formula>NOT(ISERROR(SEARCH("Catastrófico",M15)))</formula>
    </cfRule>
    <cfRule type="containsText" dxfId="2902" priority="98" operator="containsText" text="Mayor">
      <formula>NOT(ISERROR(SEARCH("Mayor",M15)))</formula>
    </cfRule>
    <cfRule type="containsText" dxfId="2901" priority="99" operator="containsText" text="Alta">
      <formula>NOT(ISERROR(SEARCH("Alta",M15)))</formula>
    </cfRule>
    <cfRule type="containsText" dxfId="2900" priority="100" operator="containsText" text="Moderado">
      <formula>NOT(ISERROR(SEARCH("Moderado",M15)))</formula>
    </cfRule>
    <cfRule type="containsText" dxfId="2899" priority="101" operator="containsText" text="Menor">
      <formula>NOT(ISERROR(SEARCH("Menor",M15)))</formula>
    </cfRule>
    <cfRule type="containsText" dxfId="2898" priority="102" operator="containsText" text="Leve">
      <formula>NOT(ISERROR(SEARCH("Leve",M15)))</formula>
    </cfRule>
  </conditionalFormatting>
  <conditionalFormatting sqref="L20">
    <cfRule type="containsText" dxfId="2897" priority="91" operator="containsText" text="Catastrófico">
      <formula>NOT(ISERROR(SEARCH("Catastrófico",L20)))</formula>
    </cfRule>
    <cfRule type="containsText" dxfId="2896" priority="92" operator="containsText" text="Mayor">
      <formula>NOT(ISERROR(SEARCH("Mayor",L20)))</formula>
    </cfRule>
    <cfRule type="containsText" dxfId="2895" priority="93" operator="containsText" text="Alta">
      <formula>NOT(ISERROR(SEARCH("Alta",L20)))</formula>
    </cfRule>
    <cfRule type="containsText" dxfId="2894" priority="94" operator="containsText" text="Moderado">
      <formula>NOT(ISERROR(SEARCH("Moderado",L20)))</formula>
    </cfRule>
    <cfRule type="containsText" dxfId="2893" priority="95" operator="containsText" text="Menor">
      <formula>NOT(ISERROR(SEARCH("Menor",L20)))</formula>
    </cfRule>
    <cfRule type="containsText" dxfId="2892" priority="96" operator="containsText" text="Leve">
      <formula>NOT(ISERROR(SEARCH("Leve",L20)))</formula>
    </cfRule>
  </conditionalFormatting>
  <conditionalFormatting sqref="M20">
    <cfRule type="containsText" dxfId="2891" priority="85" operator="containsText" text="Catastrófico">
      <formula>NOT(ISERROR(SEARCH("Catastrófico",M20)))</formula>
    </cfRule>
    <cfRule type="containsText" dxfId="2890" priority="86" operator="containsText" text="Mayor">
      <formula>NOT(ISERROR(SEARCH("Mayor",M20)))</formula>
    </cfRule>
    <cfRule type="containsText" dxfId="2889" priority="87" operator="containsText" text="Alta">
      <formula>NOT(ISERROR(SEARCH("Alta",M20)))</formula>
    </cfRule>
    <cfRule type="containsText" dxfId="2888" priority="88" operator="containsText" text="Moderado">
      <formula>NOT(ISERROR(SEARCH("Moderado",M20)))</formula>
    </cfRule>
    <cfRule type="containsText" dxfId="2887" priority="89" operator="containsText" text="Menor">
      <formula>NOT(ISERROR(SEARCH("Menor",M20)))</formula>
    </cfRule>
    <cfRule type="containsText" dxfId="2886" priority="90" operator="containsText" text="Leve">
      <formula>NOT(ISERROR(SEARCH("Leve",M20)))</formula>
    </cfRule>
  </conditionalFormatting>
  <conditionalFormatting sqref="L25">
    <cfRule type="containsText" dxfId="2885" priority="79" operator="containsText" text="Catastrófico">
      <formula>NOT(ISERROR(SEARCH("Catastrófico",L25)))</formula>
    </cfRule>
    <cfRule type="containsText" dxfId="2884" priority="80" operator="containsText" text="Mayor">
      <formula>NOT(ISERROR(SEARCH("Mayor",L25)))</formula>
    </cfRule>
    <cfRule type="containsText" dxfId="2883" priority="81" operator="containsText" text="Alta">
      <formula>NOT(ISERROR(SEARCH("Alta",L25)))</formula>
    </cfRule>
    <cfRule type="containsText" dxfId="2882" priority="82" operator="containsText" text="Moderado">
      <formula>NOT(ISERROR(SEARCH("Moderado",L25)))</formula>
    </cfRule>
    <cfRule type="containsText" dxfId="2881" priority="83" operator="containsText" text="Menor">
      <formula>NOT(ISERROR(SEARCH("Menor",L25)))</formula>
    </cfRule>
    <cfRule type="containsText" dxfId="2880" priority="84" operator="containsText" text="Leve">
      <formula>NOT(ISERROR(SEARCH("Leve",L25)))</formula>
    </cfRule>
  </conditionalFormatting>
  <conditionalFormatting sqref="M25">
    <cfRule type="containsText" dxfId="2879" priority="73" operator="containsText" text="Catastrófico">
      <formula>NOT(ISERROR(SEARCH("Catastrófico",M25)))</formula>
    </cfRule>
    <cfRule type="containsText" dxfId="2878" priority="74" operator="containsText" text="Mayor">
      <formula>NOT(ISERROR(SEARCH("Mayor",M25)))</formula>
    </cfRule>
    <cfRule type="containsText" dxfId="2877" priority="75" operator="containsText" text="Alta">
      <formula>NOT(ISERROR(SEARCH("Alta",M25)))</formula>
    </cfRule>
    <cfRule type="containsText" dxfId="2876" priority="76" operator="containsText" text="Moderado">
      <formula>NOT(ISERROR(SEARCH("Moderado",M25)))</formula>
    </cfRule>
    <cfRule type="containsText" dxfId="2875" priority="77" operator="containsText" text="Menor">
      <formula>NOT(ISERROR(SEARCH("Menor",M25)))</formula>
    </cfRule>
    <cfRule type="containsText" dxfId="2874" priority="78" operator="containsText" text="Leve">
      <formula>NOT(ISERROR(SEARCH("Leve",M25)))</formula>
    </cfRule>
  </conditionalFormatting>
  <conditionalFormatting sqref="L30">
    <cfRule type="containsText" dxfId="2873" priority="67" operator="containsText" text="Catastrófico">
      <formula>NOT(ISERROR(SEARCH("Catastrófico",L30)))</formula>
    </cfRule>
    <cfRule type="containsText" dxfId="2872" priority="68" operator="containsText" text="Mayor">
      <formula>NOT(ISERROR(SEARCH("Mayor",L30)))</formula>
    </cfRule>
    <cfRule type="containsText" dxfId="2871" priority="69" operator="containsText" text="Alta">
      <formula>NOT(ISERROR(SEARCH("Alta",L30)))</formula>
    </cfRule>
    <cfRule type="containsText" dxfId="2870" priority="70" operator="containsText" text="Moderado">
      <formula>NOT(ISERROR(SEARCH("Moderado",L30)))</formula>
    </cfRule>
    <cfRule type="containsText" dxfId="2869" priority="71" operator="containsText" text="Menor">
      <formula>NOT(ISERROR(SEARCH("Menor",L30)))</formula>
    </cfRule>
    <cfRule type="containsText" dxfId="2868" priority="72" operator="containsText" text="Leve">
      <formula>NOT(ISERROR(SEARCH("Leve",L30)))</formula>
    </cfRule>
  </conditionalFormatting>
  <conditionalFormatting sqref="M30">
    <cfRule type="containsText" dxfId="2867" priority="61" operator="containsText" text="Catastrófico">
      <formula>NOT(ISERROR(SEARCH("Catastrófico",M30)))</formula>
    </cfRule>
    <cfRule type="containsText" dxfId="2866" priority="62" operator="containsText" text="Mayor">
      <formula>NOT(ISERROR(SEARCH("Mayor",M30)))</formula>
    </cfRule>
    <cfRule type="containsText" dxfId="2865" priority="63" operator="containsText" text="Alta">
      <formula>NOT(ISERROR(SEARCH("Alta",M30)))</formula>
    </cfRule>
    <cfRule type="containsText" dxfId="2864" priority="64" operator="containsText" text="Moderado">
      <formula>NOT(ISERROR(SEARCH("Moderado",M30)))</formula>
    </cfRule>
    <cfRule type="containsText" dxfId="2863" priority="65" operator="containsText" text="Menor">
      <formula>NOT(ISERROR(SEARCH("Menor",M30)))</formula>
    </cfRule>
    <cfRule type="containsText" dxfId="2862" priority="66" operator="containsText" text="Leve">
      <formula>NOT(ISERROR(SEARCH("Leve",M30)))</formula>
    </cfRule>
  </conditionalFormatting>
  <conditionalFormatting sqref="L35">
    <cfRule type="containsText" dxfId="2861" priority="55" operator="containsText" text="Catastrófico">
      <formula>NOT(ISERROR(SEARCH("Catastrófico",L35)))</formula>
    </cfRule>
    <cfRule type="containsText" dxfId="2860" priority="56" operator="containsText" text="Mayor">
      <formula>NOT(ISERROR(SEARCH("Mayor",L35)))</formula>
    </cfRule>
    <cfRule type="containsText" dxfId="2859" priority="57" operator="containsText" text="Alta">
      <formula>NOT(ISERROR(SEARCH("Alta",L35)))</formula>
    </cfRule>
    <cfRule type="containsText" dxfId="2858" priority="58" operator="containsText" text="Moderado">
      <formula>NOT(ISERROR(SEARCH("Moderado",L35)))</formula>
    </cfRule>
    <cfRule type="containsText" dxfId="2857" priority="59" operator="containsText" text="Menor">
      <formula>NOT(ISERROR(SEARCH("Menor",L35)))</formula>
    </cfRule>
    <cfRule type="containsText" dxfId="2856" priority="60" operator="containsText" text="Leve">
      <formula>NOT(ISERROR(SEARCH("Leve",L35)))</formula>
    </cfRule>
  </conditionalFormatting>
  <conditionalFormatting sqref="M35">
    <cfRule type="containsText" dxfId="2855" priority="49" operator="containsText" text="Catastrófico">
      <formula>NOT(ISERROR(SEARCH("Catastrófico",M35)))</formula>
    </cfRule>
    <cfRule type="containsText" dxfId="2854" priority="50" operator="containsText" text="Mayor">
      <formula>NOT(ISERROR(SEARCH("Mayor",M35)))</formula>
    </cfRule>
    <cfRule type="containsText" dxfId="2853" priority="51" operator="containsText" text="Alta">
      <formula>NOT(ISERROR(SEARCH("Alta",M35)))</formula>
    </cfRule>
    <cfRule type="containsText" dxfId="2852" priority="52" operator="containsText" text="Moderado">
      <formula>NOT(ISERROR(SEARCH("Moderado",M35)))</formula>
    </cfRule>
    <cfRule type="containsText" dxfId="2851" priority="53" operator="containsText" text="Menor">
      <formula>NOT(ISERROR(SEARCH("Menor",M35)))</formula>
    </cfRule>
    <cfRule type="containsText" dxfId="2850" priority="54" operator="containsText" text="Leve">
      <formula>NOT(ISERROR(SEARCH("Leve",M35)))</formula>
    </cfRule>
  </conditionalFormatting>
  <conditionalFormatting sqref="L40">
    <cfRule type="containsText" dxfId="2849" priority="43" operator="containsText" text="Catastrófico">
      <formula>NOT(ISERROR(SEARCH("Catastrófico",L40)))</formula>
    </cfRule>
    <cfRule type="containsText" dxfId="2848" priority="44" operator="containsText" text="Mayor">
      <formula>NOT(ISERROR(SEARCH("Mayor",L40)))</formula>
    </cfRule>
    <cfRule type="containsText" dxfId="2847" priority="45" operator="containsText" text="Alta">
      <formula>NOT(ISERROR(SEARCH("Alta",L40)))</formula>
    </cfRule>
    <cfRule type="containsText" dxfId="2846" priority="46" operator="containsText" text="Moderado">
      <formula>NOT(ISERROR(SEARCH("Moderado",L40)))</formula>
    </cfRule>
    <cfRule type="containsText" dxfId="2845" priority="47" operator="containsText" text="Menor">
      <formula>NOT(ISERROR(SEARCH("Menor",L40)))</formula>
    </cfRule>
    <cfRule type="containsText" dxfId="2844" priority="48" operator="containsText" text="Leve">
      <formula>NOT(ISERROR(SEARCH("Leve",L40)))</formula>
    </cfRule>
  </conditionalFormatting>
  <conditionalFormatting sqref="M40">
    <cfRule type="containsText" dxfId="2843" priority="37" operator="containsText" text="Catastrófico">
      <formula>NOT(ISERROR(SEARCH("Catastrófico",M40)))</formula>
    </cfRule>
    <cfRule type="containsText" dxfId="2842" priority="38" operator="containsText" text="Mayor">
      <formula>NOT(ISERROR(SEARCH("Mayor",M40)))</formula>
    </cfRule>
    <cfRule type="containsText" dxfId="2841" priority="39" operator="containsText" text="Alta">
      <formula>NOT(ISERROR(SEARCH("Alta",M40)))</formula>
    </cfRule>
    <cfRule type="containsText" dxfId="2840" priority="40" operator="containsText" text="Moderado">
      <formula>NOT(ISERROR(SEARCH("Moderado",M40)))</formula>
    </cfRule>
    <cfRule type="containsText" dxfId="2839" priority="41" operator="containsText" text="Menor">
      <formula>NOT(ISERROR(SEARCH("Menor",M40)))</formula>
    </cfRule>
    <cfRule type="containsText" dxfId="2838" priority="42" operator="containsText" text="Leve">
      <formula>NOT(ISERROR(SEARCH("Leve",M40)))</formula>
    </cfRule>
  </conditionalFormatting>
  <conditionalFormatting sqref="L45">
    <cfRule type="containsText" dxfId="2837" priority="31" operator="containsText" text="Catastrófico">
      <formula>NOT(ISERROR(SEARCH("Catastrófico",L45)))</formula>
    </cfRule>
    <cfRule type="containsText" dxfId="2836" priority="32" operator="containsText" text="Mayor">
      <formula>NOT(ISERROR(SEARCH("Mayor",L45)))</formula>
    </cfRule>
    <cfRule type="containsText" dxfId="2835" priority="33" operator="containsText" text="Alta">
      <formula>NOT(ISERROR(SEARCH("Alta",L45)))</formula>
    </cfRule>
    <cfRule type="containsText" dxfId="2834" priority="34" operator="containsText" text="Moderado">
      <formula>NOT(ISERROR(SEARCH("Moderado",L45)))</formula>
    </cfRule>
    <cfRule type="containsText" dxfId="2833" priority="35" operator="containsText" text="Menor">
      <formula>NOT(ISERROR(SEARCH("Menor",L45)))</formula>
    </cfRule>
    <cfRule type="containsText" dxfId="2832" priority="36" operator="containsText" text="Leve">
      <formula>NOT(ISERROR(SEARCH("Leve",L45)))</formula>
    </cfRule>
  </conditionalFormatting>
  <conditionalFormatting sqref="M45">
    <cfRule type="containsText" dxfId="2831" priority="25" operator="containsText" text="Catastrófico">
      <formula>NOT(ISERROR(SEARCH("Catastrófico",M45)))</formula>
    </cfRule>
    <cfRule type="containsText" dxfId="2830" priority="26" operator="containsText" text="Mayor">
      <formula>NOT(ISERROR(SEARCH("Mayor",M45)))</formula>
    </cfRule>
    <cfRule type="containsText" dxfId="2829" priority="27" operator="containsText" text="Alta">
      <formula>NOT(ISERROR(SEARCH("Alta",M45)))</formula>
    </cfRule>
    <cfRule type="containsText" dxfId="2828" priority="28" operator="containsText" text="Moderado">
      <formula>NOT(ISERROR(SEARCH("Moderado",M45)))</formula>
    </cfRule>
    <cfRule type="containsText" dxfId="2827" priority="29" operator="containsText" text="Menor">
      <formula>NOT(ISERROR(SEARCH("Menor",M45)))</formula>
    </cfRule>
    <cfRule type="containsText" dxfId="2826" priority="30" operator="containsText" text="Leve">
      <formula>NOT(ISERROR(SEARCH("Leve",M45)))</formula>
    </cfRule>
  </conditionalFormatting>
  <conditionalFormatting sqref="L50">
    <cfRule type="containsText" dxfId="2825" priority="19" operator="containsText" text="Catastrófico">
      <formula>NOT(ISERROR(SEARCH("Catastrófico",L50)))</formula>
    </cfRule>
    <cfRule type="containsText" dxfId="2824" priority="20" operator="containsText" text="Mayor">
      <formula>NOT(ISERROR(SEARCH("Mayor",L50)))</formula>
    </cfRule>
    <cfRule type="containsText" dxfId="2823" priority="21" operator="containsText" text="Alta">
      <formula>NOT(ISERROR(SEARCH("Alta",L50)))</formula>
    </cfRule>
    <cfRule type="containsText" dxfId="2822" priority="22" operator="containsText" text="Moderado">
      <formula>NOT(ISERROR(SEARCH("Moderado",L50)))</formula>
    </cfRule>
    <cfRule type="containsText" dxfId="2821" priority="23" operator="containsText" text="Menor">
      <formula>NOT(ISERROR(SEARCH("Menor",L50)))</formula>
    </cfRule>
    <cfRule type="containsText" dxfId="2820" priority="24" operator="containsText" text="Leve">
      <formula>NOT(ISERROR(SEARCH("Leve",L50)))</formula>
    </cfRule>
  </conditionalFormatting>
  <conditionalFormatting sqref="M50">
    <cfRule type="containsText" dxfId="2819" priority="13" operator="containsText" text="Catastrófico">
      <formula>NOT(ISERROR(SEARCH("Catastrófico",M50)))</formula>
    </cfRule>
    <cfRule type="containsText" dxfId="2818" priority="14" operator="containsText" text="Mayor">
      <formula>NOT(ISERROR(SEARCH("Mayor",M50)))</formula>
    </cfRule>
    <cfRule type="containsText" dxfId="2817" priority="15" operator="containsText" text="Alta">
      <formula>NOT(ISERROR(SEARCH("Alta",M50)))</formula>
    </cfRule>
    <cfRule type="containsText" dxfId="2816" priority="16" operator="containsText" text="Moderado">
      <formula>NOT(ISERROR(SEARCH("Moderado",M50)))</formula>
    </cfRule>
    <cfRule type="containsText" dxfId="2815" priority="17" operator="containsText" text="Menor">
      <formula>NOT(ISERROR(SEARCH("Menor",M50)))</formula>
    </cfRule>
    <cfRule type="containsText" dxfId="2814" priority="18" operator="containsText" text="Leve">
      <formula>NOT(ISERROR(SEARCH("Leve",M50)))</formula>
    </cfRule>
  </conditionalFormatting>
  <conditionalFormatting sqref="L55">
    <cfRule type="containsText" dxfId="2813" priority="7" operator="containsText" text="Catastrófico">
      <formula>NOT(ISERROR(SEARCH("Catastrófico",L55)))</formula>
    </cfRule>
    <cfRule type="containsText" dxfId="2812" priority="8" operator="containsText" text="Mayor">
      <formula>NOT(ISERROR(SEARCH("Mayor",L55)))</formula>
    </cfRule>
    <cfRule type="containsText" dxfId="2811" priority="9" operator="containsText" text="Alta">
      <formula>NOT(ISERROR(SEARCH("Alta",L55)))</formula>
    </cfRule>
    <cfRule type="containsText" dxfId="2810" priority="10" operator="containsText" text="Moderado">
      <formula>NOT(ISERROR(SEARCH("Moderado",L55)))</formula>
    </cfRule>
    <cfRule type="containsText" dxfId="2809" priority="11" operator="containsText" text="Menor">
      <formula>NOT(ISERROR(SEARCH("Menor",L55)))</formula>
    </cfRule>
    <cfRule type="containsText" dxfId="2808" priority="12" operator="containsText" text="Leve">
      <formula>NOT(ISERROR(SEARCH("Leve",L55)))</formula>
    </cfRule>
  </conditionalFormatting>
  <conditionalFormatting sqref="M55">
    <cfRule type="containsText" dxfId="2807" priority="1" operator="containsText" text="Catastrófico">
      <formula>NOT(ISERROR(SEARCH("Catastrófico",M55)))</formula>
    </cfRule>
    <cfRule type="containsText" dxfId="2806" priority="2" operator="containsText" text="Mayor">
      <formula>NOT(ISERROR(SEARCH("Mayor",M55)))</formula>
    </cfRule>
    <cfRule type="containsText" dxfId="2805" priority="3" operator="containsText" text="Alta">
      <formula>NOT(ISERROR(SEARCH("Alta",M55)))</formula>
    </cfRule>
    <cfRule type="containsText" dxfId="2804" priority="4" operator="containsText" text="Moderado">
      <formula>NOT(ISERROR(SEARCH("Moderado",M55)))</formula>
    </cfRule>
    <cfRule type="containsText" dxfId="2803" priority="5" operator="containsText" text="Menor">
      <formula>NOT(ISERROR(SEARCH("Menor",M55)))</formula>
    </cfRule>
    <cfRule type="containsText" dxfId="2802" priority="6" operator="containsText" text="Leve">
      <formula>NOT(ISERROR(SEARCH("Leve",M55)))</formula>
    </cfRule>
  </conditionalFormatting>
  <dataValidations count="1">
    <dataValidation allowBlank="1" showInputMessage="1" showErrorMessage="1" prompt="Enunciar cuál es el control" sqref="P41" xr:uid="{00000000-0002-0000-0400-000000000000}"/>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816" operator="containsText" id="{85F911A9-FF11-4B11-A4CC-F406EAB53E70}">
            <xm:f>NOT(ISERROR(SEARCH('Tabla probabilidad'!$B$5,I10)))</xm:f>
            <xm:f>'Tabla probabilidad'!$B$5</xm:f>
            <x14:dxf>
              <font>
                <color rgb="FF006100"/>
              </font>
              <fill>
                <patternFill>
                  <bgColor rgb="FFC6EFCE"/>
                </patternFill>
              </fill>
            </x14:dxf>
          </x14:cfRule>
          <x14:cfRule type="containsText" priority="817" operator="containsText" id="{C222FDBF-3C08-4113-9351-76033CF06434}">
            <xm:f>NOT(ISERROR(SEARCH('Tabla probabilidad'!$B$5,I10)))</xm:f>
            <xm:f>'Tabla probabilidad'!$B$5</xm:f>
            <x14:dxf>
              <font>
                <color rgb="FF9C0006"/>
              </font>
              <fill>
                <patternFill>
                  <bgColor rgb="FFFFC7CE"/>
                </patternFill>
              </fill>
            </x14:dxf>
          </x14:cfRule>
          <xm:sqref>I10</xm:sqref>
        </x14:conditionalFormatting>
        <x14:conditionalFormatting xmlns:xm="http://schemas.microsoft.com/office/excel/2006/main">
          <x14:cfRule type="containsText" priority="548" operator="containsText" id="{130BBF8F-6F36-4C1F-BB40-DA538C9DA4BA}">
            <xm:f>NOT(ISERROR(SEARCH('Tabla probabilidad'!$B$5,I15)))</xm:f>
            <xm:f>'Tabla probabilidad'!$B$5</xm:f>
            <x14:dxf>
              <font>
                <color rgb="FF006100"/>
              </font>
              <fill>
                <patternFill>
                  <bgColor rgb="FFC6EFCE"/>
                </patternFill>
              </fill>
            </x14:dxf>
          </x14:cfRule>
          <x14:cfRule type="containsText" priority="549" operator="containsText" id="{0DBD8F32-72F4-47FE-A8E8-92CA123A277C}">
            <xm:f>NOT(ISERROR(SEARCH('Tabla probabilidad'!$B$5,I15)))</xm:f>
            <xm:f>'Tabla probabilidad'!$B$5</xm:f>
            <x14:dxf>
              <font>
                <color rgb="FF9C0006"/>
              </font>
              <fill>
                <patternFill>
                  <bgColor rgb="FFFFC7CE"/>
                </patternFill>
              </fill>
            </x14:dxf>
          </x14:cfRule>
          <xm:sqref>I15 I20 I40 I45 I25</xm:sqref>
        </x14:conditionalFormatting>
        <x14:conditionalFormatting xmlns:xm="http://schemas.microsoft.com/office/excel/2006/main">
          <x14:cfRule type="containsText" priority="388" operator="containsText" id="{DF7D542B-1BF1-4317-8F9F-9E217298398A}">
            <xm:f>NOT(ISERROR(SEARCH('Tabla probabilidad'!$B$5,I50)))</xm:f>
            <xm:f>'Tabla probabilidad'!$B$5</xm:f>
            <x14:dxf>
              <font>
                <color rgb="FF006100"/>
              </font>
              <fill>
                <patternFill>
                  <bgColor rgb="FFC6EFCE"/>
                </patternFill>
              </fill>
            </x14:dxf>
          </x14:cfRule>
          <x14:cfRule type="containsText" priority="389" operator="containsText" id="{588CF624-76F0-4DA9-B250-68F531E8679C}">
            <xm:f>NOT(ISERROR(SEARCH('Tabla probabilidad'!$B$5,I50)))</xm:f>
            <xm:f>'Tabla probabilidad'!$B$5</xm:f>
            <x14:dxf>
              <font>
                <color rgb="FF9C0006"/>
              </font>
              <fill>
                <patternFill>
                  <bgColor rgb="FFFFC7CE"/>
                </patternFill>
              </fill>
            </x14:dxf>
          </x14:cfRule>
          <xm:sqref>I50 I55</xm:sqref>
        </x14:conditionalFormatting>
        <x14:conditionalFormatting xmlns:xm="http://schemas.microsoft.com/office/excel/2006/main">
          <x14:cfRule type="containsText" priority="240" operator="containsText" id="{D15E9E7A-1ACF-42DD-A6D0-2985EF17902B}">
            <xm:f>NOT(ISERROR(SEARCH('Tabla probabilidad'!$B$5,I30)))</xm:f>
            <xm:f>'Tabla probabilidad'!$B$5</xm:f>
            <x14:dxf>
              <font>
                <color rgb="FF006100"/>
              </font>
              <fill>
                <patternFill>
                  <bgColor rgb="FFC6EFCE"/>
                </patternFill>
              </fill>
            </x14:dxf>
          </x14:cfRule>
          <x14:cfRule type="containsText" priority="241" operator="containsText" id="{A9CE45D5-3841-41D4-9DAC-DCC189401BFD}">
            <xm:f>NOT(ISERROR(SEARCH('Tabla probabilidad'!$B$5,I30)))</xm:f>
            <xm:f>'Tabla probabilidad'!$B$5</xm:f>
            <x14:dxf>
              <font>
                <color rgb="FF9C0006"/>
              </font>
              <fill>
                <patternFill>
                  <bgColor rgb="FFFFC7CE"/>
                </patternFill>
              </fill>
            </x14:dxf>
          </x14:cfRule>
          <xm:sqref>I30</xm:sqref>
        </x14:conditionalFormatting>
        <x14:conditionalFormatting xmlns:xm="http://schemas.microsoft.com/office/excel/2006/main">
          <x14:cfRule type="containsText" priority="170" operator="containsText" id="{C099A4FD-1A81-40C7-BF7F-C3C45E35EAC3}">
            <xm:f>NOT(ISERROR(SEARCH('Tabla probabilidad'!$B$5,I35)))</xm:f>
            <xm:f>'Tabla probabilidad'!$B$5</xm:f>
            <x14:dxf>
              <font>
                <color rgb="FF006100"/>
              </font>
              <fill>
                <patternFill>
                  <bgColor rgb="FFC6EFCE"/>
                </patternFill>
              </fill>
            </x14:dxf>
          </x14:cfRule>
          <x14:cfRule type="containsText" priority="171" operator="containsText" id="{2BE689C2-80E6-4CDD-BD8F-AAF46B1C576F}">
            <xm:f>NOT(ISERROR(SEARCH('Tabla probabilidad'!$B$5,I35)))</xm:f>
            <xm:f>'Tabla probabilidad'!$B$5</xm:f>
            <x14:dxf>
              <font>
                <color rgb="FF9C0006"/>
              </font>
              <fill>
                <patternFill>
                  <bgColor rgb="FFFFC7CE"/>
                </patternFill>
              </fill>
            </x14:dxf>
          </x14:cfRule>
          <xm:sqref>I35</xm:sqref>
        </x14:conditionalFormatting>
      </x14:conditionalFormattings>
    </ext>
    <ext xmlns:x14="http://schemas.microsoft.com/office/spreadsheetml/2009/9/main" uri="{CCE6A557-97BC-4b89-ADB6-D9C93CAAB3DF}">
      <x14:dataValidations xmlns:xm="http://schemas.microsoft.com/office/excel/2006/main" count="11">
        <x14:dataValidation type="list" allowBlank="1" showInputMessage="1" showErrorMessage="1" xr:uid="{00000000-0002-0000-0400-000001000000}">
          <x14:formula1>
            <xm:f>LISTA!$C$3:$C$9</xm:f>
          </x14:formula1>
          <xm:sqref>G10 G15 G20 G40 G45 G50 G35 G25 G30</xm:sqref>
        </x14:dataValidation>
        <x14:dataValidation type="list" allowBlank="1" showInputMessage="1" showErrorMessage="1" xr:uid="{00000000-0002-0000-0400-000002000000}">
          <x14:formula1>
            <xm:f>LISTA!$J$3:$J$4</xm:f>
          </x14:formula1>
          <xm:sqref>AN10 AN45 AN15 AN35 AN40 AN20 AN25 AN30 AN50 AN55</xm:sqref>
        </x14:dataValidation>
        <x14:dataValidation type="list" allowBlank="1" showInputMessage="1" showErrorMessage="1" xr:uid="{00000000-0002-0000-0400-000003000000}">
          <x14:formula1>
            <xm:f>LISTA!$K$3:$K$6</xm:f>
          </x14:formula1>
          <xm:sqref>AH10 AH45 AH15 AH35 AH40 AH20 AH25 AH30 AH50 AH55</xm:sqref>
        </x14:dataValidation>
        <x14:dataValidation type="list" allowBlank="1" showInputMessage="1" showErrorMessage="1" xr:uid="{00000000-0002-0000-0400-000004000000}">
          <x14:formula1>
            <xm:f>LISTA!$C$3:$C$10</xm:f>
          </x14:formula1>
          <xm:sqref>G55:G59</xm:sqref>
        </x14:dataValidation>
        <x14:dataValidation type="list" allowBlank="1" showInputMessage="1" showErrorMessage="1" xr:uid="{00000000-0002-0000-0400-000005000000}">
          <x14:formula1>
            <xm:f>LISTA!$E$3:$E$5</xm:f>
          </x14:formula1>
          <xm:sqref>R10:R59</xm:sqref>
        </x14:dataValidation>
        <x14:dataValidation type="list" allowBlank="1" showInputMessage="1" showErrorMessage="1" xr:uid="{00000000-0002-0000-0400-000006000000}">
          <x14:formula1>
            <xm:f>LISTA!$F$3:$F$4</xm:f>
          </x14:formula1>
          <xm:sqref>S10:S59</xm:sqref>
        </x14:dataValidation>
        <x14:dataValidation type="list" allowBlank="1" showInputMessage="1" showErrorMessage="1" xr:uid="{00000000-0002-0000-0400-000007000000}">
          <x14:formula1>
            <xm:f>LISTA!$G$3:$G$4</xm:f>
          </x14:formula1>
          <xm:sqref>U10:U59</xm:sqref>
        </x14:dataValidation>
        <x14:dataValidation type="list" allowBlank="1" showInputMessage="1" showErrorMessage="1" xr:uid="{00000000-0002-0000-0400-000008000000}">
          <x14:formula1>
            <xm:f>LISTA!$H$3:$H$4</xm:f>
          </x14:formula1>
          <xm:sqref>V10:V59</xm:sqref>
        </x14:dataValidation>
        <x14:dataValidation type="list" allowBlank="1" showInputMessage="1" showErrorMessage="1" xr:uid="{00000000-0002-0000-0400-000009000000}">
          <x14:formula1>
            <xm:f>LISTA!$I$3:$I$4</xm:f>
          </x14:formula1>
          <xm:sqref>W10:W59</xm:sqref>
        </x14:dataValidation>
        <x14:dataValidation type="list" allowBlank="1" showInputMessage="1" showErrorMessage="1" xr:uid="{00000000-0002-0000-0400-00000A000000}">
          <x14:formula1>
            <xm:f>LISTA!$B$3:$B$9</xm:f>
          </x14:formula1>
          <xm:sqref>C10:C59</xm:sqref>
        </x14:dataValidation>
        <x14:dataValidation type="list" allowBlank="1" showInputMessage="1" showErrorMessage="1" xr:uid="{00000000-0002-0000-0400-00000B000000}">
          <x14:formula1>
            <xm:f>LISTA!$D$3:$D$31</xm:f>
          </x14:formula1>
          <xm:sqref>K10:K59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39997558519241921"/>
  </sheetPr>
  <dimension ref="A3:I7"/>
  <sheetViews>
    <sheetView zoomScale="69" zoomScaleNormal="69" workbookViewId="0">
      <selection activeCell="A6" sqref="A6:A7"/>
    </sheetView>
  </sheetViews>
  <sheetFormatPr baseColWidth="10" defaultColWidth="11.3984375" defaultRowHeight="14.25" x14ac:dyDescent="0.45"/>
  <cols>
    <col min="1" max="1" width="27.3984375" style="7" customWidth="1"/>
    <col min="2" max="2" width="39.73046875" style="7" customWidth="1"/>
    <col min="3" max="3" width="70.59765625" style="7" customWidth="1"/>
    <col min="4" max="4" width="46.59765625" style="7" customWidth="1"/>
    <col min="5" max="5" width="40.3984375" style="7" customWidth="1"/>
    <col min="6" max="6" width="41.265625" style="7" customWidth="1"/>
    <col min="7" max="7" width="47.73046875" style="7" customWidth="1"/>
    <col min="8" max="8" width="47.3984375" style="7" customWidth="1"/>
    <col min="9" max="9" width="32.3984375" style="7" customWidth="1"/>
    <col min="10" max="16384" width="11.3984375" style="7"/>
  </cols>
  <sheetData>
    <row r="3" spans="1:9" x14ac:dyDescent="0.45">
      <c r="A3" s="377" t="s">
        <v>12</v>
      </c>
      <c r="B3" s="377"/>
      <c r="C3" s="377"/>
      <c r="D3" s="377"/>
      <c r="E3" s="377"/>
      <c r="F3" s="377"/>
      <c r="G3" s="377"/>
      <c r="H3" s="377"/>
    </row>
    <row r="4" spans="1:9" x14ac:dyDescent="0.45">
      <c r="A4" s="377"/>
      <c r="B4" s="377"/>
      <c r="C4" s="377"/>
      <c r="D4" s="377"/>
      <c r="E4" s="377"/>
      <c r="F4" s="377"/>
      <c r="G4" s="377"/>
      <c r="H4" s="377"/>
    </row>
    <row r="5" spans="1:9" ht="32.65" thickBot="1" x14ac:dyDescent="0.5">
      <c r="A5" s="19"/>
      <c r="B5" s="19"/>
      <c r="C5" s="19"/>
      <c r="D5" s="19"/>
      <c r="E5" s="19"/>
      <c r="F5" s="19"/>
      <c r="G5" s="19"/>
      <c r="H5" s="19"/>
    </row>
    <row r="6" spans="1:9" ht="70.5" customHeight="1" thickBot="1" x14ac:dyDescent="0.5">
      <c r="A6" s="378" t="s">
        <v>12</v>
      </c>
      <c r="B6" s="84" t="s">
        <v>93</v>
      </c>
      <c r="C6" s="85" t="s">
        <v>94</v>
      </c>
      <c r="D6" s="85" t="s">
        <v>95</v>
      </c>
      <c r="E6" s="85" t="s">
        <v>96</v>
      </c>
      <c r="F6" s="85" t="s">
        <v>97</v>
      </c>
      <c r="G6" s="189" t="s">
        <v>98</v>
      </c>
      <c r="H6" s="190" t="s">
        <v>99</v>
      </c>
      <c r="I6" s="84" t="s">
        <v>427</v>
      </c>
    </row>
    <row r="7" spans="1:9" ht="265.5" customHeight="1" thickBot="1" x14ac:dyDescent="0.5">
      <c r="A7" s="379"/>
      <c r="B7" s="20" t="s">
        <v>100</v>
      </c>
      <c r="C7" s="20" t="s">
        <v>101</v>
      </c>
      <c r="D7" s="20" t="s">
        <v>102</v>
      </c>
      <c r="E7" s="20" t="s">
        <v>103</v>
      </c>
      <c r="F7" s="20" t="s">
        <v>104</v>
      </c>
      <c r="G7" s="21" t="s">
        <v>105</v>
      </c>
      <c r="H7" s="191" t="s">
        <v>106</v>
      </c>
      <c r="I7" s="212" t="s">
        <v>428</v>
      </c>
    </row>
  </sheetData>
  <mergeCells count="2">
    <mergeCell ref="A3:H4"/>
    <mergeCell ref="A6:A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A8F19F-EAE8-4E39-974C-06D46413873A}">
  <dimension ref="A1"/>
  <sheetViews>
    <sheetView workbookViewId="0"/>
  </sheetViews>
  <sheetFormatPr baseColWidth="10" defaultRowHeight="14.25" x14ac:dyDescent="0.4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EG735"/>
  <sheetViews>
    <sheetView zoomScale="90" zoomScaleNormal="90" workbookViewId="0">
      <selection activeCell="C8" sqref="C8"/>
    </sheetView>
  </sheetViews>
  <sheetFormatPr baseColWidth="10" defaultRowHeight="14.25" x14ac:dyDescent="0.45"/>
  <cols>
    <col min="2" max="2" width="24.1328125" customWidth="1"/>
    <col min="3" max="3" width="75.73046875" customWidth="1"/>
    <col min="4" max="4" width="29.86328125" customWidth="1"/>
    <col min="32" max="137" width="11.3984375" style="138"/>
  </cols>
  <sheetData>
    <row r="1" spans="1:31" s="138" customFormat="1" x14ac:dyDescent="0.45"/>
    <row r="2" spans="1:31" ht="22.5" x14ac:dyDescent="0.45">
      <c r="A2" s="7"/>
      <c r="B2" s="380" t="s">
        <v>107</v>
      </c>
      <c r="C2" s="380"/>
      <c r="D2" s="380"/>
      <c r="E2" s="7"/>
      <c r="F2" s="7"/>
      <c r="G2" s="7"/>
      <c r="H2" s="7"/>
      <c r="I2" s="7"/>
      <c r="J2" s="7"/>
      <c r="K2" s="7"/>
      <c r="L2" s="7"/>
      <c r="M2" s="7"/>
      <c r="N2" s="7"/>
      <c r="O2" s="7"/>
      <c r="P2" s="7"/>
      <c r="Q2" s="7"/>
      <c r="R2" s="7"/>
      <c r="S2" s="7"/>
      <c r="T2" s="7"/>
      <c r="U2" s="7"/>
      <c r="V2" s="7"/>
      <c r="W2" s="7"/>
      <c r="X2" s="7"/>
      <c r="Y2" s="7"/>
      <c r="Z2" s="7"/>
      <c r="AA2" s="7"/>
      <c r="AB2" s="7"/>
      <c r="AC2" s="7"/>
      <c r="AD2" s="7"/>
      <c r="AE2" s="7"/>
    </row>
    <row r="3" spans="1:31" x14ac:dyDescent="0.45">
      <c r="A3" s="7"/>
      <c r="B3" s="127"/>
      <c r="C3" s="127"/>
      <c r="D3" s="127"/>
      <c r="E3" s="7"/>
      <c r="F3" s="7"/>
      <c r="G3" s="7"/>
      <c r="H3" s="7"/>
      <c r="I3" s="7"/>
      <c r="J3" s="7"/>
      <c r="K3" s="7"/>
      <c r="L3" s="7"/>
      <c r="M3" s="7"/>
      <c r="N3" s="7"/>
      <c r="O3" s="7"/>
      <c r="P3" s="7"/>
      <c r="Q3" s="7"/>
      <c r="R3" s="7"/>
      <c r="S3" s="7"/>
      <c r="T3" s="7"/>
      <c r="U3" s="7"/>
      <c r="V3" s="7"/>
      <c r="W3" s="7"/>
      <c r="X3" s="7"/>
      <c r="Y3" s="7"/>
      <c r="Z3" s="7"/>
      <c r="AA3" s="7"/>
      <c r="AB3" s="7"/>
      <c r="AC3" s="7"/>
      <c r="AD3" s="7"/>
      <c r="AE3" s="7"/>
    </row>
    <row r="4" spans="1:31" ht="22.5" x14ac:dyDescent="0.45">
      <c r="A4" s="7"/>
      <c r="B4" s="22"/>
      <c r="C4" s="140" t="s">
        <v>108</v>
      </c>
      <c r="D4" s="140" t="s">
        <v>109</v>
      </c>
      <c r="E4" s="7"/>
      <c r="F4" s="7"/>
      <c r="G4" s="7"/>
      <c r="H4" s="7"/>
      <c r="I4" s="7"/>
      <c r="J4" s="7"/>
      <c r="K4" s="7"/>
      <c r="L4" s="7"/>
      <c r="M4" s="7"/>
      <c r="N4" s="7"/>
      <c r="O4" s="7"/>
      <c r="P4" s="7"/>
      <c r="Q4" s="7"/>
      <c r="R4" s="7"/>
      <c r="S4" s="7"/>
      <c r="T4" s="7"/>
      <c r="U4" s="7"/>
      <c r="V4" s="7"/>
      <c r="W4" s="7"/>
      <c r="X4" s="7"/>
      <c r="Y4" s="7"/>
      <c r="Z4" s="7"/>
      <c r="AA4" s="7"/>
      <c r="AB4" s="7"/>
      <c r="AC4" s="7"/>
      <c r="AD4" s="7"/>
      <c r="AE4" s="7"/>
    </row>
    <row r="5" spans="1:31" ht="44.25" x14ac:dyDescent="0.45">
      <c r="A5" s="7"/>
      <c r="B5" s="141" t="s">
        <v>110</v>
      </c>
      <c r="C5" s="142" t="s">
        <v>437</v>
      </c>
      <c r="D5" s="143">
        <v>0.2</v>
      </c>
      <c r="E5" s="7"/>
      <c r="F5" s="7"/>
      <c r="G5" s="7"/>
      <c r="H5" s="7"/>
      <c r="I5" s="7"/>
      <c r="J5" s="7"/>
      <c r="K5" s="7"/>
      <c r="L5" s="7"/>
      <c r="M5" s="7"/>
      <c r="N5" s="7"/>
      <c r="O5" s="7"/>
      <c r="P5" s="7"/>
      <c r="Q5" s="7"/>
      <c r="R5" s="7"/>
      <c r="S5" s="7"/>
      <c r="T5" s="7"/>
      <c r="U5" s="7"/>
      <c r="V5" s="7"/>
      <c r="W5" s="7"/>
      <c r="X5" s="7"/>
      <c r="Y5" s="7"/>
      <c r="Z5" s="7"/>
      <c r="AA5" s="7"/>
      <c r="AB5" s="7"/>
      <c r="AC5" s="7"/>
      <c r="AD5" s="7"/>
      <c r="AE5" s="7"/>
    </row>
    <row r="6" spans="1:31" ht="44.25" x14ac:dyDescent="0.45">
      <c r="A6" s="7"/>
      <c r="B6" s="144" t="s">
        <v>111</v>
      </c>
      <c r="C6" s="145" t="s">
        <v>112</v>
      </c>
      <c r="D6" s="146">
        <v>0.4</v>
      </c>
      <c r="E6" s="7"/>
      <c r="F6" s="7"/>
      <c r="G6" s="7"/>
      <c r="H6" s="7"/>
      <c r="I6" s="7"/>
      <c r="J6" s="7"/>
      <c r="K6" s="7"/>
      <c r="L6" s="7"/>
      <c r="M6" s="7"/>
      <c r="N6" s="7"/>
      <c r="O6" s="7"/>
      <c r="P6" s="7"/>
      <c r="Q6" s="7"/>
      <c r="R6" s="7"/>
      <c r="S6" s="7"/>
      <c r="T6" s="7"/>
      <c r="U6" s="7"/>
      <c r="V6" s="7"/>
      <c r="W6" s="7"/>
      <c r="X6" s="7"/>
      <c r="Y6" s="7"/>
      <c r="Z6" s="7"/>
      <c r="AA6" s="7"/>
      <c r="AB6" s="7"/>
      <c r="AC6" s="7"/>
      <c r="AD6" s="7"/>
      <c r="AE6" s="7"/>
    </row>
    <row r="7" spans="1:31" ht="44.25" x14ac:dyDescent="0.45">
      <c r="A7" s="7"/>
      <c r="B7" s="147" t="s">
        <v>113</v>
      </c>
      <c r="C7" s="145" t="s">
        <v>114</v>
      </c>
      <c r="D7" s="146">
        <v>0.6</v>
      </c>
      <c r="E7" s="7"/>
      <c r="F7" s="7"/>
      <c r="G7" s="7"/>
      <c r="H7" s="7"/>
      <c r="I7" s="7"/>
      <c r="J7" s="7"/>
      <c r="K7" s="7"/>
      <c r="L7" s="7"/>
      <c r="M7" s="7"/>
      <c r="N7" s="7"/>
      <c r="O7" s="7"/>
      <c r="P7" s="7"/>
      <c r="Q7" s="7"/>
      <c r="R7" s="7"/>
      <c r="S7" s="7"/>
      <c r="T7" s="7"/>
      <c r="U7" s="7"/>
      <c r="V7" s="7"/>
      <c r="W7" s="7"/>
      <c r="X7" s="7"/>
      <c r="Y7" s="7"/>
      <c r="Z7" s="7"/>
      <c r="AA7" s="7"/>
      <c r="AB7" s="7"/>
      <c r="AC7" s="7"/>
      <c r="AD7" s="7"/>
      <c r="AE7" s="7"/>
    </row>
    <row r="8" spans="1:31" ht="66.400000000000006" x14ac:dyDescent="0.45">
      <c r="A8" s="7"/>
      <c r="B8" s="148" t="s">
        <v>115</v>
      </c>
      <c r="C8" s="145" t="s">
        <v>116</v>
      </c>
      <c r="D8" s="146">
        <v>0.8</v>
      </c>
      <c r="E8" s="7"/>
      <c r="F8" s="7"/>
      <c r="G8" s="7"/>
      <c r="H8" s="7"/>
      <c r="I8" s="7"/>
      <c r="J8" s="7"/>
      <c r="K8" s="7"/>
      <c r="L8" s="7"/>
      <c r="M8" s="7"/>
      <c r="N8" s="7"/>
      <c r="O8" s="7"/>
      <c r="P8" s="7"/>
      <c r="Q8" s="7"/>
      <c r="R8" s="7"/>
      <c r="S8" s="7"/>
      <c r="T8" s="7"/>
      <c r="U8" s="7"/>
      <c r="V8" s="7"/>
      <c r="W8" s="7"/>
      <c r="X8" s="7"/>
      <c r="Y8" s="7"/>
      <c r="Z8" s="7"/>
      <c r="AA8" s="7"/>
      <c r="AB8" s="7"/>
      <c r="AC8" s="7"/>
      <c r="AD8" s="7"/>
      <c r="AE8" s="7"/>
    </row>
    <row r="9" spans="1:31" ht="44.25" x14ac:dyDescent="0.45">
      <c r="A9" s="7"/>
      <c r="B9" s="149" t="s">
        <v>117</v>
      </c>
      <c r="C9" s="145" t="s">
        <v>118</v>
      </c>
      <c r="D9" s="146">
        <v>1</v>
      </c>
      <c r="E9" s="7"/>
      <c r="F9" s="7"/>
      <c r="G9" s="7"/>
      <c r="H9" s="7"/>
      <c r="I9" s="7"/>
      <c r="J9" s="7"/>
      <c r="K9" s="7"/>
      <c r="L9" s="7"/>
      <c r="M9" s="7"/>
      <c r="N9" s="7"/>
      <c r="O9" s="7"/>
      <c r="P9" s="7"/>
      <c r="Q9" s="7"/>
      <c r="R9" s="7"/>
      <c r="S9" s="7"/>
      <c r="T9" s="7"/>
      <c r="U9" s="7"/>
      <c r="V9" s="7"/>
      <c r="W9" s="7"/>
      <c r="X9" s="7"/>
      <c r="Y9" s="7"/>
      <c r="Z9" s="7"/>
      <c r="AA9" s="7"/>
      <c r="AB9" s="7"/>
      <c r="AC9" s="7"/>
      <c r="AD9" s="7"/>
      <c r="AE9" s="7"/>
    </row>
    <row r="10" spans="1:31" x14ac:dyDescent="0.45">
      <c r="A10" s="7"/>
      <c r="B10" s="23"/>
      <c r="C10" s="23"/>
      <c r="D10" s="23"/>
      <c r="E10" s="7"/>
      <c r="F10" s="7"/>
      <c r="G10" s="7"/>
      <c r="H10" s="7"/>
      <c r="I10" s="7"/>
      <c r="J10" s="7"/>
      <c r="K10" s="7"/>
      <c r="L10" s="7"/>
      <c r="M10" s="7"/>
      <c r="N10" s="7"/>
      <c r="O10" s="7"/>
      <c r="P10" s="7"/>
      <c r="Q10" s="7"/>
      <c r="R10" s="7"/>
      <c r="S10" s="7"/>
      <c r="T10" s="7"/>
      <c r="U10" s="7"/>
      <c r="V10" s="7"/>
      <c r="W10" s="7"/>
      <c r="X10" s="7"/>
      <c r="Y10" s="7"/>
      <c r="Z10" s="7"/>
      <c r="AA10" s="7"/>
      <c r="AB10" s="7"/>
      <c r="AC10" s="7"/>
      <c r="AD10" s="7"/>
      <c r="AE10" s="7"/>
    </row>
    <row r="11" spans="1:31" x14ac:dyDescent="0.45">
      <c r="A11" s="7"/>
      <c r="B11" s="24"/>
      <c r="C11" s="23"/>
      <c r="D11" s="23"/>
      <c r="E11" s="7"/>
      <c r="F11" s="7"/>
      <c r="G11" s="7"/>
      <c r="H11" s="7"/>
      <c r="I11" s="7"/>
      <c r="J11" s="7"/>
      <c r="K11" s="7"/>
      <c r="L11" s="7"/>
      <c r="M11" s="7"/>
      <c r="N11" s="7"/>
      <c r="O11" s="7"/>
      <c r="P11" s="7"/>
      <c r="Q11" s="7"/>
      <c r="R11" s="7"/>
      <c r="S11" s="7"/>
      <c r="T11" s="7"/>
      <c r="U11" s="7"/>
      <c r="V11" s="7"/>
      <c r="W11" s="7"/>
      <c r="X11" s="7"/>
      <c r="Y11" s="7"/>
      <c r="Z11" s="7"/>
      <c r="AA11" s="7"/>
      <c r="AB11" s="7"/>
      <c r="AC11" s="7"/>
      <c r="AD11" s="7"/>
      <c r="AE11" s="7"/>
    </row>
    <row r="12" spans="1:31" x14ac:dyDescent="0.45">
      <c r="A12" s="7"/>
      <c r="B12" s="23"/>
      <c r="C12" s="23"/>
      <c r="D12" s="23"/>
      <c r="E12" s="7"/>
      <c r="F12" s="7"/>
      <c r="G12" s="7"/>
      <c r="H12" s="7"/>
      <c r="I12" s="7"/>
      <c r="J12" s="7"/>
      <c r="K12" s="7"/>
      <c r="L12" s="7"/>
      <c r="M12" s="7"/>
      <c r="N12" s="7"/>
      <c r="O12" s="7"/>
      <c r="P12" s="7"/>
      <c r="Q12" s="7"/>
      <c r="R12" s="7"/>
      <c r="S12" s="7"/>
      <c r="T12" s="7"/>
      <c r="U12" s="7"/>
      <c r="V12" s="7"/>
      <c r="W12" s="7"/>
      <c r="X12" s="7"/>
      <c r="Y12" s="7"/>
      <c r="Z12" s="7"/>
      <c r="AA12" s="7"/>
      <c r="AB12" s="7"/>
      <c r="AC12" s="7"/>
      <c r="AD12" s="7"/>
      <c r="AE12" s="7"/>
    </row>
    <row r="13" spans="1:31" x14ac:dyDescent="0.45">
      <c r="A13" s="7"/>
      <c r="B13" s="23"/>
      <c r="C13" s="23"/>
      <c r="D13" s="23"/>
      <c r="E13" s="7"/>
      <c r="F13" s="7"/>
      <c r="G13" s="7"/>
      <c r="H13" s="7"/>
      <c r="I13" s="7"/>
      <c r="J13" s="7"/>
      <c r="K13" s="7"/>
      <c r="L13" s="7"/>
      <c r="M13" s="7"/>
      <c r="N13" s="7"/>
      <c r="O13" s="7"/>
      <c r="P13" s="7"/>
      <c r="Q13" s="7"/>
      <c r="R13" s="7"/>
      <c r="S13" s="7"/>
      <c r="T13" s="7"/>
      <c r="U13" s="7"/>
      <c r="V13" s="7"/>
      <c r="W13" s="7"/>
      <c r="X13" s="7"/>
      <c r="Y13" s="7"/>
      <c r="Z13" s="7"/>
      <c r="AA13" s="7"/>
      <c r="AB13" s="7"/>
      <c r="AC13" s="7"/>
      <c r="AD13" s="7"/>
      <c r="AE13" s="7"/>
    </row>
    <row r="14" spans="1:31" x14ac:dyDescent="0.45">
      <c r="A14" s="7"/>
      <c r="B14" s="23"/>
      <c r="C14" s="23"/>
      <c r="D14" s="23"/>
      <c r="E14" s="7"/>
      <c r="F14" s="7"/>
      <c r="G14" s="7"/>
      <c r="H14" s="7"/>
      <c r="I14" s="7"/>
      <c r="J14" s="7"/>
      <c r="K14" s="7"/>
      <c r="L14" s="7"/>
      <c r="M14" s="7"/>
      <c r="N14" s="7"/>
      <c r="O14" s="7"/>
      <c r="P14" s="7"/>
      <c r="Q14" s="7"/>
      <c r="R14" s="7"/>
      <c r="S14" s="7"/>
      <c r="T14" s="7"/>
      <c r="U14" s="7"/>
      <c r="V14" s="7"/>
      <c r="W14" s="7"/>
      <c r="X14" s="7"/>
      <c r="Y14" s="7"/>
      <c r="Z14" s="7"/>
      <c r="AA14" s="7"/>
      <c r="AB14" s="7"/>
      <c r="AC14" s="7"/>
      <c r="AD14" s="7"/>
      <c r="AE14" s="7"/>
    </row>
    <row r="15" spans="1:31" x14ac:dyDescent="0.45">
      <c r="A15" s="7"/>
      <c r="B15" s="23"/>
      <c r="C15" s="23"/>
      <c r="D15" s="23"/>
      <c r="E15" s="7"/>
      <c r="F15" s="7"/>
      <c r="G15" s="7"/>
      <c r="H15" s="7"/>
      <c r="I15" s="7"/>
      <c r="J15" s="7"/>
      <c r="K15" s="7"/>
      <c r="L15" s="7"/>
      <c r="M15" s="7"/>
      <c r="N15" s="7"/>
      <c r="O15" s="7"/>
      <c r="P15" s="7"/>
      <c r="Q15" s="7"/>
      <c r="R15" s="7"/>
      <c r="S15" s="7"/>
      <c r="T15" s="7"/>
      <c r="U15" s="7"/>
      <c r="V15" s="7"/>
      <c r="W15" s="7"/>
      <c r="X15" s="7"/>
      <c r="Y15" s="7"/>
      <c r="Z15" s="7"/>
      <c r="AA15" s="7"/>
      <c r="AB15" s="7"/>
      <c r="AC15" s="7"/>
      <c r="AD15" s="7"/>
      <c r="AE15" s="7"/>
    </row>
    <row r="16" spans="1:31" x14ac:dyDescent="0.45">
      <c r="A16" s="7"/>
      <c r="B16" s="23"/>
      <c r="C16" s="23"/>
      <c r="D16" s="23"/>
      <c r="E16" s="7"/>
      <c r="F16" s="7"/>
      <c r="G16" s="7"/>
      <c r="H16" s="7"/>
      <c r="I16" s="7"/>
      <c r="J16" s="7"/>
      <c r="K16" s="7"/>
      <c r="L16" s="7"/>
      <c r="M16" s="7"/>
      <c r="N16" s="7"/>
      <c r="O16" s="7"/>
      <c r="P16" s="7"/>
      <c r="Q16" s="7"/>
      <c r="R16" s="7"/>
      <c r="S16" s="7"/>
      <c r="T16" s="7"/>
      <c r="U16" s="7"/>
      <c r="V16" s="7"/>
      <c r="W16" s="7"/>
      <c r="X16" s="7"/>
      <c r="Y16" s="7"/>
      <c r="Z16" s="7"/>
      <c r="AA16" s="7"/>
      <c r="AB16" s="7"/>
      <c r="AC16" s="7"/>
      <c r="AD16" s="7"/>
      <c r="AE16" s="7"/>
    </row>
    <row r="17" spans="1:31" x14ac:dyDescent="0.45">
      <c r="A17" s="7"/>
      <c r="B17" s="23"/>
      <c r="C17" s="23"/>
      <c r="D17" s="23"/>
      <c r="E17" s="7"/>
      <c r="F17" s="7"/>
      <c r="G17" s="7"/>
      <c r="H17" s="7"/>
      <c r="I17" s="7"/>
      <c r="J17" s="7"/>
      <c r="K17" s="7"/>
      <c r="L17" s="7"/>
      <c r="M17" s="7"/>
      <c r="N17" s="7"/>
      <c r="O17" s="7"/>
      <c r="P17" s="7"/>
      <c r="Q17" s="7"/>
      <c r="R17" s="7"/>
      <c r="S17" s="7"/>
      <c r="T17" s="7"/>
      <c r="U17" s="7"/>
      <c r="V17" s="7"/>
      <c r="W17" s="7"/>
      <c r="X17" s="7"/>
      <c r="Y17" s="7"/>
      <c r="Z17" s="7"/>
      <c r="AA17" s="7"/>
      <c r="AB17" s="7"/>
      <c r="AC17" s="7"/>
      <c r="AD17" s="7"/>
      <c r="AE17" s="7"/>
    </row>
    <row r="18" spans="1:31" x14ac:dyDescent="0.45">
      <c r="A18" s="7"/>
      <c r="B18" s="23"/>
      <c r="C18" s="23"/>
      <c r="D18" s="23"/>
      <c r="E18" s="7"/>
      <c r="F18" s="7"/>
      <c r="G18" s="7"/>
      <c r="H18" s="7"/>
      <c r="I18" s="7"/>
      <c r="J18" s="7"/>
      <c r="K18" s="7"/>
      <c r="L18" s="7"/>
      <c r="M18" s="7"/>
      <c r="N18" s="7"/>
      <c r="O18" s="7"/>
      <c r="P18" s="7"/>
      <c r="Q18" s="7"/>
      <c r="R18" s="7"/>
      <c r="S18" s="7"/>
      <c r="T18" s="7"/>
      <c r="U18" s="7"/>
      <c r="V18" s="7"/>
      <c r="W18" s="7"/>
      <c r="X18" s="7"/>
      <c r="Y18" s="7"/>
      <c r="Z18" s="7"/>
      <c r="AA18" s="7"/>
      <c r="AB18" s="7"/>
      <c r="AC18" s="7"/>
      <c r="AD18" s="7"/>
      <c r="AE18" s="7"/>
    </row>
    <row r="19" spans="1:31" x14ac:dyDescent="0.45">
      <c r="A19" s="7"/>
      <c r="B19" s="23"/>
      <c r="C19" s="23"/>
      <c r="D19" s="23"/>
      <c r="E19" s="7"/>
      <c r="F19" s="7"/>
      <c r="G19" s="7"/>
      <c r="H19" s="7"/>
      <c r="I19" s="7"/>
      <c r="J19" s="7"/>
      <c r="K19" s="7"/>
      <c r="L19" s="7"/>
      <c r="M19" s="7"/>
      <c r="N19" s="7"/>
      <c r="O19" s="7"/>
      <c r="P19" s="7"/>
      <c r="Q19" s="7"/>
      <c r="R19" s="7"/>
      <c r="S19" s="7"/>
      <c r="T19" s="7"/>
      <c r="U19" s="7"/>
      <c r="V19" s="7"/>
      <c r="W19" s="7"/>
      <c r="X19" s="7"/>
      <c r="Y19" s="7"/>
      <c r="Z19" s="7"/>
      <c r="AA19" s="7"/>
      <c r="AB19" s="7"/>
      <c r="AC19" s="7"/>
      <c r="AD19" s="7"/>
      <c r="AE19" s="7"/>
    </row>
    <row r="20" spans="1:31" x14ac:dyDescent="0.45">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row>
    <row r="21" spans="1:31" x14ac:dyDescent="0.45">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row>
    <row r="22" spans="1:31" x14ac:dyDescent="0.45">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row>
    <row r="23" spans="1:31" x14ac:dyDescent="0.45">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row>
    <row r="24" spans="1:31" x14ac:dyDescent="0.45">
      <c r="A24" s="7"/>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row>
    <row r="25" spans="1:31" x14ac:dyDescent="0.45">
      <c r="A25" s="7"/>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row>
    <row r="26" spans="1:31" x14ac:dyDescent="0.45">
      <c r="A26" s="7"/>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row>
    <row r="27" spans="1:31" x14ac:dyDescent="0.45">
      <c r="A27" s="7"/>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row>
    <row r="28" spans="1:31" x14ac:dyDescent="0.45">
      <c r="A28" s="7"/>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row>
    <row r="29" spans="1:31" x14ac:dyDescent="0.45">
      <c r="A29" s="7"/>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row>
    <row r="30" spans="1:31" x14ac:dyDescent="0.45">
      <c r="A30" s="7"/>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row>
    <row r="31" spans="1:31" x14ac:dyDescent="0.45">
      <c r="A31" s="7"/>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row>
    <row r="32" spans="1:31" x14ac:dyDescent="0.45">
      <c r="A32" s="7"/>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row>
    <row r="33" spans="1:31" x14ac:dyDescent="0.45">
      <c r="A33" s="7"/>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row>
    <row r="34" spans="1:31" s="138" customFormat="1" x14ac:dyDescent="0.45"/>
    <row r="35" spans="1:31" s="138" customFormat="1" x14ac:dyDescent="0.45"/>
    <row r="36" spans="1:31" s="138" customFormat="1" x14ac:dyDescent="0.45"/>
    <row r="37" spans="1:31" s="138" customFormat="1" x14ac:dyDescent="0.45"/>
    <row r="38" spans="1:31" s="138" customFormat="1" x14ac:dyDescent="0.45"/>
    <row r="39" spans="1:31" s="138" customFormat="1" x14ac:dyDescent="0.45"/>
    <row r="40" spans="1:31" s="138" customFormat="1" x14ac:dyDescent="0.45"/>
    <row r="41" spans="1:31" s="138" customFormat="1" x14ac:dyDescent="0.45"/>
    <row r="42" spans="1:31" s="138" customFormat="1" x14ac:dyDescent="0.45"/>
    <row r="43" spans="1:31" s="138" customFormat="1" x14ac:dyDescent="0.45"/>
    <row r="44" spans="1:31" s="138" customFormat="1" x14ac:dyDescent="0.45"/>
    <row r="45" spans="1:31" s="138" customFormat="1" x14ac:dyDescent="0.45"/>
    <row r="46" spans="1:31" s="138" customFormat="1" x14ac:dyDescent="0.45"/>
    <row r="47" spans="1:31" s="138" customFormat="1" x14ac:dyDescent="0.45"/>
    <row r="48" spans="1:31" s="138" customFormat="1" x14ac:dyDescent="0.45"/>
    <row r="49" s="138" customFormat="1" x14ac:dyDescent="0.45"/>
    <row r="50" s="138" customFormat="1" x14ac:dyDescent="0.45"/>
    <row r="51" s="138" customFormat="1" x14ac:dyDescent="0.45"/>
    <row r="52" s="138" customFormat="1" x14ac:dyDescent="0.45"/>
    <row r="53" s="138" customFormat="1" x14ac:dyDescent="0.45"/>
    <row r="54" s="138" customFormat="1" x14ac:dyDescent="0.45"/>
    <row r="55" s="138" customFormat="1" x14ac:dyDescent="0.45"/>
    <row r="56" s="138" customFormat="1" x14ac:dyDescent="0.45"/>
    <row r="57" s="138" customFormat="1" x14ac:dyDescent="0.45"/>
    <row r="58" s="138" customFormat="1" x14ac:dyDescent="0.45"/>
    <row r="59" s="138" customFormat="1" x14ac:dyDescent="0.45"/>
    <row r="60" s="138" customFormat="1" x14ac:dyDescent="0.45"/>
    <row r="61" s="138" customFormat="1" x14ac:dyDescent="0.45"/>
    <row r="62" s="138" customFormat="1" x14ac:dyDescent="0.45"/>
    <row r="63" s="138" customFormat="1" x14ac:dyDescent="0.45"/>
    <row r="64" s="138" customFormat="1" x14ac:dyDescent="0.45"/>
    <row r="65" s="138" customFormat="1" x14ac:dyDescent="0.45"/>
    <row r="66" s="138" customFormat="1" x14ac:dyDescent="0.45"/>
    <row r="67" s="138" customFormat="1" x14ac:dyDescent="0.45"/>
    <row r="68" s="138" customFormat="1" x14ac:dyDescent="0.45"/>
    <row r="69" s="138" customFormat="1" x14ac:dyDescent="0.45"/>
    <row r="70" s="138" customFormat="1" x14ac:dyDescent="0.45"/>
    <row r="71" s="138" customFormat="1" x14ac:dyDescent="0.45"/>
    <row r="72" s="138" customFormat="1" x14ac:dyDescent="0.45"/>
    <row r="73" s="138" customFormat="1" x14ac:dyDescent="0.45"/>
    <row r="74" s="138" customFormat="1" x14ac:dyDescent="0.45"/>
    <row r="75" s="138" customFormat="1" x14ac:dyDescent="0.45"/>
    <row r="76" s="138" customFormat="1" x14ac:dyDescent="0.45"/>
    <row r="77" s="138" customFormat="1" x14ac:dyDescent="0.45"/>
    <row r="78" s="138" customFormat="1" x14ac:dyDescent="0.45"/>
    <row r="79" s="138" customFormat="1" x14ac:dyDescent="0.45"/>
    <row r="80" s="138" customFormat="1" x14ac:dyDescent="0.45"/>
    <row r="81" s="138" customFormat="1" x14ac:dyDescent="0.45"/>
    <row r="82" s="138" customFormat="1" x14ac:dyDescent="0.45"/>
    <row r="83" s="138" customFormat="1" x14ac:dyDescent="0.45"/>
    <row r="84" s="138" customFormat="1" x14ac:dyDescent="0.45"/>
    <row r="85" s="138" customFormat="1" x14ac:dyDescent="0.45"/>
    <row r="86" s="138" customFormat="1" x14ac:dyDescent="0.45"/>
    <row r="87" s="138" customFormat="1" x14ac:dyDescent="0.45"/>
    <row r="88" s="138" customFormat="1" x14ac:dyDescent="0.45"/>
    <row r="89" s="138" customFormat="1" x14ac:dyDescent="0.45"/>
    <row r="90" s="138" customFormat="1" x14ac:dyDescent="0.45"/>
    <row r="91" s="138" customFormat="1" x14ac:dyDescent="0.45"/>
    <row r="92" s="138" customFormat="1" x14ac:dyDescent="0.45"/>
    <row r="93" s="138" customFormat="1" x14ac:dyDescent="0.45"/>
    <row r="94" s="138" customFormat="1" x14ac:dyDescent="0.45"/>
    <row r="95" s="138" customFormat="1" x14ac:dyDescent="0.45"/>
    <row r="96" s="138" customFormat="1" x14ac:dyDescent="0.45"/>
    <row r="97" s="138" customFormat="1" x14ac:dyDescent="0.45"/>
    <row r="98" s="138" customFormat="1" x14ac:dyDescent="0.45"/>
    <row r="99" s="138" customFormat="1" x14ac:dyDescent="0.45"/>
    <row r="100" s="138" customFormat="1" x14ac:dyDescent="0.45"/>
    <row r="101" s="138" customFormat="1" x14ac:dyDescent="0.45"/>
    <row r="102" s="138" customFormat="1" x14ac:dyDescent="0.45"/>
    <row r="103" s="138" customFormat="1" x14ac:dyDescent="0.45"/>
    <row r="104" s="138" customFormat="1" x14ac:dyDescent="0.45"/>
    <row r="105" s="138" customFormat="1" x14ac:dyDescent="0.45"/>
    <row r="106" s="138" customFormat="1" x14ac:dyDescent="0.45"/>
    <row r="107" s="138" customFormat="1" x14ac:dyDescent="0.45"/>
    <row r="108" s="138" customFormat="1" x14ac:dyDescent="0.45"/>
    <row r="109" s="138" customFormat="1" x14ac:dyDescent="0.45"/>
    <row r="110" s="138" customFormat="1" x14ac:dyDescent="0.45"/>
    <row r="111" s="138" customFormat="1" x14ac:dyDescent="0.45"/>
    <row r="112" s="138" customFormat="1" x14ac:dyDescent="0.45"/>
    <row r="113" s="138" customFormat="1" x14ac:dyDescent="0.45"/>
    <row r="114" s="138" customFormat="1" x14ac:dyDescent="0.45"/>
    <row r="115" s="138" customFormat="1" x14ac:dyDescent="0.45"/>
    <row r="116" s="138" customFormat="1" x14ac:dyDescent="0.45"/>
    <row r="117" s="138" customFormat="1" x14ac:dyDescent="0.45"/>
    <row r="118" s="138" customFormat="1" x14ac:dyDescent="0.45"/>
    <row r="119" s="138" customFormat="1" x14ac:dyDescent="0.45"/>
    <row r="120" s="138" customFormat="1" x14ac:dyDescent="0.45"/>
    <row r="121" s="138" customFormat="1" x14ac:dyDescent="0.45"/>
    <row r="122" s="138" customFormat="1" x14ac:dyDescent="0.45"/>
    <row r="123" s="138" customFormat="1" x14ac:dyDescent="0.45"/>
    <row r="124" s="138" customFormat="1" x14ac:dyDescent="0.45"/>
    <row r="125" s="138" customFormat="1" x14ac:dyDescent="0.45"/>
    <row r="126" s="138" customFormat="1" x14ac:dyDescent="0.45"/>
    <row r="127" s="138" customFormat="1" x14ac:dyDescent="0.45"/>
    <row r="128" s="138" customFormat="1" x14ac:dyDescent="0.45"/>
    <row r="129" s="138" customFormat="1" x14ac:dyDescent="0.45"/>
    <row r="130" s="138" customFormat="1" x14ac:dyDescent="0.45"/>
    <row r="131" s="138" customFormat="1" x14ac:dyDescent="0.45"/>
    <row r="132" s="138" customFormat="1" x14ac:dyDescent="0.45"/>
    <row r="133" s="138" customFormat="1" x14ac:dyDescent="0.45"/>
    <row r="134" s="138" customFormat="1" x14ac:dyDescent="0.45"/>
    <row r="135" s="138" customFormat="1" x14ac:dyDescent="0.45"/>
    <row r="136" s="138" customFormat="1" x14ac:dyDescent="0.45"/>
    <row r="137" s="138" customFormat="1" x14ac:dyDescent="0.45"/>
    <row r="138" s="138" customFormat="1" x14ac:dyDescent="0.45"/>
    <row r="139" s="138" customFormat="1" x14ac:dyDescent="0.45"/>
    <row r="140" s="138" customFormat="1" x14ac:dyDescent="0.45"/>
    <row r="141" s="138" customFormat="1" x14ac:dyDescent="0.45"/>
    <row r="142" s="138" customFormat="1" x14ac:dyDescent="0.45"/>
    <row r="143" s="138" customFormat="1" x14ac:dyDescent="0.45"/>
    <row r="144" s="138" customFormat="1" x14ac:dyDescent="0.45"/>
    <row r="145" s="138" customFormat="1" x14ac:dyDescent="0.45"/>
    <row r="146" s="138" customFormat="1" x14ac:dyDescent="0.45"/>
    <row r="147" s="138" customFormat="1" x14ac:dyDescent="0.45"/>
    <row r="148" s="138" customFormat="1" x14ac:dyDescent="0.45"/>
    <row r="149" s="138" customFormat="1" x14ac:dyDescent="0.45"/>
    <row r="150" s="138" customFormat="1" x14ac:dyDescent="0.45"/>
    <row r="151" s="138" customFormat="1" x14ac:dyDescent="0.45"/>
    <row r="152" s="138" customFormat="1" x14ac:dyDescent="0.45"/>
    <row r="153" s="138" customFormat="1" x14ac:dyDescent="0.45"/>
    <row r="154" s="138" customFormat="1" x14ac:dyDescent="0.45"/>
    <row r="155" s="138" customFormat="1" x14ac:dyDescent="0.45"/>
    <row r="156" s="138" customFormat="1" x14ac:dyDescent="0.45"/>
    <row r="157" s="138" customFormat="1" x14ac:dyDescent="0.45"/>
    <row r="158" s="138" customFormat="1" x14ac:dyDescent="0.45"/>
    <row r="159" s="138" customFormat="1" x14ac:dyDescent="0.45"/>
    <row r="160" s="138" customFormat="1" x14ac:dyDescent="0.45"/>
    <row r="161" s="138" customFormat="1" x14ac:dyDescent="0.45"/>
    <row r="162" s="138" customFormat="1" x14ac:dyDescent="0.45"/>
    <row r="163" s="138" customFormat="1" x14ac:dyDescent="0.45"/>
    <row r="164" s="138" customFormat="1" x14ac:dyDescent="0.45"/>
    <row r="165" s="138" customFormat="1" x14ac:dyDescent="0.45"/>
    <row r="166" s="138" customFormat="1" x14ac:dyDescent="0.45"/>
    <row r="167" s="138" customFormat="1" x14ac:dyDescent="0.45"/>
    <row r="168" s="138" customFormat="1" x14ac:dyDescent="0.45"/>
    <row r="169" s="138" customFormat="1" x14ac:dyDescent="0.45"/>
    <row r="170" s="138" customFormat="1" x14ac:dyDescent="0.45"/>
    <row r="171" s="138" customFormat="1" x14ac:dyDescent="0.45"/>
    <row r="172" s="138" customFormat="1" x14ac:dyDescent="0.45"/>
    <row r="173" s="138" customFormat="1" x14ac:dyDescent="0.45"/>
    <row r="174" s="138" customFormat="1" x14ac:dyDescent="0.45"/>
    <row r="175" s="138" customFormat="1" x14ac:dyDescent="0.45"/>
    <row r="176" s="138" customFormat="1" x14ac:dyDescent="0.45"/>
    <row r="177" s="138" customFormat="1" x14ac:dyDescent="0.45"/>
    <row r="178" s="138" customFormat="1" x14ac:dyDescent="0.45"/>
    <row r="179" s="138" customFormat="1" x14ac:dyDescent="0.45"/>
    <row r="180" s="138" customFormat="1" x14ac:dyDescent="0.45"/>
    <row r="181" s="138" customFormat="1" x14ac:dyDescent="0.45"/>
    <row r="182" s="138" customFormat="1" x14ac:dyDescent="0.45"/>
    <row r="183" s="138" customFormat="1" x14ac:dyDescent="0.45"/>
    <row r="184" s="138" customFormat="1" x14ac:dyDescent="0.45"/>
    <row r="185" s="138" customFormat="1" x14ac:dyDescent="0.45"/>
    <row r="186" s="138" customFormat="1" x14ac:dyDescent="0.45"/>
    <row r="187" s="138" customFormat="1" x14ac:dyDescent="0.45"/>
    <row r="188" s="138" customFormat="1" x14ac:dyDescent="0.45"/>
    <row r="189" s="138" customFormat="1" x14ac:dyDescent="0.45"/>
    <row r="190" s="138" customFormat="1" x14ac:dyDescent="0.45"/>
    <row r="191" s="138" customFormat="1" x14ac:dyDescent="0.45"/>
    <row r="192" s="138" customFormat="1" x14ac:dyDescent="0.45"/>
    <row r="193" s="138" customFormat="1" x14ac:dyDescent="0.45"/>
    <row r="194" s="138" customFormat="1" x14ac:dyDescent="0.45"/>
    <row r="195" s="138" customFormat="1" x14ac:dyDescent="0.45"/>
    <row r="196" s="138" customFormat="1" x14ac:dyDescent="0.45"/>
    <row r="197" s="138" customFormat="1" x14ac:dyDescent="0.45"/>
    <row r="198" s="138" customFormat="1" x14ac:dyDescent="0.45"/>
    <row r="199" s="138" customFormat="1" x14ac:dyDescent="0.45"/>
    <row r="200" s="138" customFormat="1" x14ac:dyDescent="0.45"/>
    <row r="201" s="138" customFormat="1" x14ac:dyDescent="0.45"/>
    <row r="202" s="138" customFormat="1" x14ac:dyDescent="0.45"/>
    <row r="203" s="138" customFormat="1" x14ac:dyDescent="0.45"/>
    <row r="204" s="138" customFormat="1" x14ac:dyDescent="0.45"/>
    <row r="205" s="138" customFormat="1" x14ac:dyDescent="0.45"/>
    <row r="206" s="138" customFormat="1" x14ac:dyDescent="0.45"/>
    <row r="207" s="138" customFormat="1" x14ac:dyDescent="0.45"/>
    <row r="208" s="138" customFormat="1" x14ac:dyDescent="0.45"/>
    <row r="209" s="138" customFormat="1" x14ac:dyDescent="0.45"/>
    <row r="210" s="138" customFormat="1" x14ac:dyDescent="0.45"/>
    <row r="211" s="138" customFormat="1" x14ac:dyDescent="0.45"/>
    <row r="212" s="138" customFormat="1" x14ac:dyDescent="0.45"/>
    <row r="213" s="138" customFormat="1" x14ac:dyDescent="0.45"/>
    <row r="214" s="138" customFormat="1" x14ac:dyDescent="0.45"/>
    <row r="215" s="138" customFormat="1" x14ac:dyDescent="0.45"/>
    <row r="216" s="138" customFormat="1" x14ac:dyDescent="0.45"/>
    <row r="217" s="138" customFormat="1" x14ac:dyDescent="0.45"/>
    <row r="218" s="138" customFormat="1" x14ac:dyDescent="0.45"/>
    <row r="219" s="138" customFormat="1" x14ac:dyDescent="0.45"/>
    <row r="220" s="138" customFormat="1" x14ac:dyDescent="0.45"/>
    <row r="221" s="138" customFormat="1" x14ac:dyDescent="0.45"/>
    <row r="222" s="138" customFormat="1" x14ac:dyDescent="0.45"/>
    <row r="223" s="138" customFormat="1" x14ac:dyDescent="0.45"/>
    <row r="224" s="138" customFormat="1" x14ac:dyDescent="0.45"/>
    <row r="225" s="138" customFormat="1" x14ac:dyDescent="0.45"/>
    <row r="226" s="138" customFormat="1" x14ac:dyDescent="0.45"/>
    <row r="227" s="138" customFormat="1" x14ac:dyDescent="0.45"/>
    <row r="228" s="138" customFormat="1" x14ac:dyDescent="0.45"/>
    <row r="229" s="138" customFormat="1" x14ac:dyDescent="0.45"/>
    <row r="230" s="138" customFormat="1" x14ac:dyDescent="0.45"/>
    <row r="231" s="138" customFormat="1" x14ac:dyDescent="0.45"/>
    <row r="232" s="138" customFormat="1" x14ac:dyDescent="0.45"/>
    <row r="233" s="138" customFormat="1" x14ac:dyDescent="0.45"/>
    <row r="234" s="138" customFormat="1" x14ac:dyDescent="0.45"/>
    <row r="235" s="138" customFormat="1" x14ac:dyDescent="0.45"/>
    <row r="236" s="138" customFormat="1" x14ac:dyDescent="0.45"/>
    <row r="237" s="138" customFormat="1" x14ac:dyDescent="0.45"/>
    <row r="238" s="138" customFormat="1" x14ac:dyDescent="0.45"/>
    <row r="239" s="138" customFormat="1" x14ac:dyDescent="0.45"/>
    <row r="240" s="138" customFormat="1" x14ac:dyDescent="0.45"/>
    <row r="241" s="138" customFormat="1" x14ac:dyDescent="0.45"/>
    <row r="242" s="138" customFormat="1" x14ac:dyDescent="0.45"/>
    <row r="243" s="138" customFormat="1" x14ac:dyDescent="0.45"/>
    <row r="244" s="138" customFormat="1" x14ac:dyDescent="0.45"/>
    <row r="245" s="138" customFormat="1" x14ac:dyDescent="0.45"/>
    <row r="246" s="138" customFormat="1" x14ac:dyDescent="0.45"/>
    <row r="247" s="138" customFormat="1" x14ac:dyDescent="0.45"/>
    <row r="248" s="138" customFormat="1" x14ac:dyDescent="0.45"/>
    <row r="249" s="138" customFormat="1" x14ac:dyDescent="0.45"/>
    <row r="250" s="138" customFormat="1" x14ac:dyDescent="0.45"/>
    <row r="251" s="138" customFormat="1" x14ac:dyDescent="0.45"/>
    <row r="252" s="138" customFormat="1" x14ac:dyDescent="0.45"/>
    <row r="253" s="138" customFormat="1" x14ac:dyDescent="0.45"/>
    <row r="254" s="138" customFormat="1" x14ac:dyDescent="0.45"/>
    <row r="255" s="138" customFormat="1" x14ac:dyDescent="0.45"/>
    <row r="256" s="138" customFormat="1" x14ac:dyDescent="0.45"/>
    <row r="257" s="138" customFormat="1" x14ac:dyDescent="0.45"/>
    <row r="258" s="138" customFormat="1" x14ac:dyDescent="0.45"/>
    <row r="259" s="138" customFormat="1" x14ac:dyDescent="0.45"/>
    <row r="260" s="138" customFormat="1" x14ac:dyDescent="0.45"/>
    <row r="261" s="138" customFormat="1" x14ac:dyDescent="0.45"/>
    <row r="262" s="138" customFormat="1" x14ac:dyDescent="0.45"/>
    <row r="263" s="138" customFormat="1" x14ac:dyDescent="0.45"/>
    <row r="264" s="138" customFormat="1" x14ac:dyDescent="0.45"/>
    <row r="265" s="138" customFormat="1" x14ac:dyDescent="0.45"/>
    <row r="266" s="138" customFormat="1" x14ac:dyDescent="0.45"/>
    <row r="267" s="138" customFormat="1" x14ac:dyDescent="0.45"/>
    <row r="268" s="138" customFormat="1" x14ac:dyDescent="0.45"/>
    <row r="269" s="138" customFormat="1" x14ac:dyDescent="0.45"/>
    <row r="270" s="138" customFormat="1" x14ac:dyDescent="0.45"/>
    <row r="271" s="138" customFormat="1" x14ac:dyDescent="0.45"/>
    <row r="272" s="138" customFormat="1" x14ac:dyDescent="0.45"/>
    <row r="273" s="138" customFormat="1" x14ac:dyDescent="0.45"/>
    <row r="274" s="138" customFormat="1" x14ac:dyDescent="0.45"/>
    <row r="275" s="138" customFormat="1" x14ac:dyDescent="0.45"/>
    <row r="276" s="138" customFormat="1" x14ac:dyDescent="0.45"/>
    <row r="277" s="138" customFormat="1" x14ac:dyDescent="0.45"/>
    <row r="278" s="138" customFormat="1" x14ac:dyDescent="0.45"/>
    <row r="279" s="138" customFormat="1" x14ac:dyDescent="0.45"/>
    <row r="280" s="138" customFormat="1" x14ac:dyDescent="0.45"/>
    <row r="281" s="138" customFormat="1" x14ac:dyDescent="0.45"/>
    <row r="282" s="138" customFormat="1" x14ac:dyDescent="0.45"/>
    <row r="283" s="138" customFormat="1" x14ac:dyDescent="0.45"/>
    <row r="284" s="138" customFormat="1" x14ac:dyDescent="0.45"/>
    <row r="285" s="138" customFormat="1" x14ac:dyDescent="0.45"/>
    <row r="286" s="138" customFormat="1" x14ac:dyDescent="0.45"/>
    <row r="287" s="138" customFormat="1" x14ac:dyDescent="0.45"/>
    <row r="288" s="138" customFormat="1" x14ac:dyDescent="0.45"/>
    <row r="289" s="138" customFormat="1" x14ac:dyDescent="0.45"/>
    <row r="290" s="138" customFormat="1" x14ac:dyDescent="0.45"/>
    <row r="291" s="138" customFormat="1" x14ac:dyDescent="0.45"/>
    <row r="292" s="138" customFormat="1" x14ac:dyDescent="0.45"/>
    <row r="293" s="138" customFormat="1" x14ac:dyDescent="0.45"/>
    <row r="294" s="138" customFormat="1" x14ac:dyDescent="0.45"/>
    <row r="295" s="138" customFormat="1" x14ac:dyDescent="0.45"/>
    <row r="296" s="138" customFormat="1" x14ac:dyDescent="0.45"/>
    <row r="297" s="138" customFormat="1" x14ac:dyDescent="0.45"/>
    <row r="298" s="138" customFormat="1" x14ac:dyDescent="0.45"/>
    <row r="299" s="138" customFormat="1" x14ac:dyDescent="0.45"/>
    <row r="300" s="138" customFormat="1" x14ac:dyDescent="0.45"/>
    <row r="301" s="138" customFormat="1" x14ac:dyDescent="0.45"/>
    <row r="302" s="138" customFormat="1" x14ac:dyDescent="0.45"/>
    <row r="303" s="138" customFormat="1" x14ac:dyDescent="0.45"/>
    <row r="304" s="138" customFormat="1" x14ac:dyDescent="0.45"/>
    <row r="305" s="138" customFormat="1" x14ac:dyDescent="0.45"/>
    <row r="306" s="138" customFormat="1" x14ac:dyDescent="0.45"/>
    <row r="307" s="138" customFormat="1" x14ac:dyDescent="0.45"/>
    <row r="308" s="138" customFormat="1" x14ac:dyDescent="0.45"/>
    <row r="309" s="138" customFormat="1" x14ac:dyDescent="0.45"/>
    <row r="310" s="138" customFormat="1" x14ac:dyDescent="0.45"/>
    <row r="311" s="138" customFormat="1" x14ac:dyDescent="0.45"/>
    <row r="312" s="138" customFormat="1" x14ac:dyDescent="0.45"/>
    <row r="313" s="138" customFormat="1" x14ac:dyDescent="0.45"/>
    <row r="314" s="138" customFormat="1" x14ac:dyDescent="0.45"/>
    <row r="315" s="138" customFormat="1" x14ac:dyDescent="0.45"/>
    <row r="316" s="138" customFormat="1" x14ac:dyDescent="0.45"/>
    <row r="317" s="138" customFormat="1" x14ac:dyDescent="0.45"/>
    <row r="318" s="138" customFormat="1" x14ac:dyDescent="0.45"/>
    <row r="319" s="138" customFormat="1" x14ac:dyDescent="0.45"/>
    <row r="320" s="138" customFormat="1" x14ac:dyDescent="0.45"/>
    <row r="321" s="138" customFormat="1" x14ac:dyDescent="0.45"/>
    <row r="322" s="138" customFormat="1" x14ac:dyDescent="0.45"/>
    <row r="323" s="138" customFormat="1" x14ac:dyDescent="0.45"/>
    <row r="324" s="138" customFormat="1" x14ac:dyDescent="0.45"/>
    <row r="325" s="138" customFormat="1" x14ac:dyDescent="0.45"/>
    <row r="326" s="138" customFormat="1" x14ac:dyDescent="0.45"/>
    <row r="327" s="138" customFormat="1" x14ac:dyDescent="0.45"/>
    <row r="328" s="138" customFormat="1" x14ac:dyDescent="0.45"/>
    <row r="329" s="138" customFormat="1" x14ac:dyDescent="0.45"/>
    <row r="330" s="138" customFormat="1" x14ac:dyDescent="0.45"/>
    <row r="331" s="138" customFormat="1" x14ac:dyDescent="0.45"/>
    <row r="332" s="138" customFormat="1" x14ac:dyDescent="0.45"/>
    <row r="333" s="138" customFormat="1" x14ac:dyDescent="0.45"/>
    <row r="334" s="138" customFormat="1" x14ac:dyDescent="0.45"/>
    <row r="335" s="138" customFormat="1" x14ac:dyDescent="0.45"/>
    <row r="336" s="138" customFormat="1" x14ac:dyDescent="0.45"/>
    <row r="337" s="138" customFormat="1" x14ac:dyDescent="0.45"/>
    <row r="338" s="138" customFormat="1" x14ac:dyDescent="0.45"/>
    <row r="339" s="138" customFormat="1" x14ac:dyDescent="0.45"/>
    <row r="340" s="138" customFormat="1" x14ac:dyDescent="0.45"/>
    <row r="341" s="138" customFormat="1" x14ac:dyDescent="0.45"/>
    <row r="342" s="138" customFormat="1" x14ac:dyDescent="0.45"/>
    <row r="343" s="138" customFormat="1" x14ac:dyDescent="0.45"/>
    <row r="344" s="138" customFormat="1" x14ac:dyDescent="0.45"/>
    <row r="345" s="138" customFormat="1" x14ac:dyDescent="0.45"/>
    <row r="346" s="138" customFormat="1" x14ac:dyDescent="0.45"/>
    <row r="347" s="138" customFormat="1" x14ac:dyDescent="0.45"/>
    <row r="348" s="138" customFormat="1" x14ac:dyDescent="0.45"/>
    <row r="349" s="138" customFormat="1" x14ac:dyDescent="0.45"/>
    <row r="350" s="138" customFormat="1" x14ac:dyDescent="0.45"/>
    <row r="351" s="138" customFormat="1" x14ac:dyDescent="0.45"/>
    <row r="352" s="138" customFormat="1" x14ac:dyDescent="0.45"/>
    <row r="353" s="138" customFormat="1" x14ac:dyDescent="0.45"/>
    <row r="354" s="138" customFormat="1" x14ac:dyDescent="0.45"/>
    <row r="355" s="138" customFormat="1" x14ac:dyDescent="0.45"/>
    <row r="356" s="138" customFormat="1" x14ac:dyDescent="0.45"/>
    <row r="357" s="138" customFormat="1" x14ac:dyDescent="0.45"/>
    <row r="358" s="138" customFormat="1" x14ac:dyDescent="0.45"/>
    <row r="359" s="138" customFormat="1" x14ac:dyDescent="0.45"/>
    <row r="360" s="138" customFormat="1" x14ac:dyDescent="0.45"/>
    <row r="361" s="138" customFormat="1" x14ac:dyDescent="0.45"/>
    <row r="362" s="138" customFormat="1" x14ac:dyDescent="0.45"/>
    <row r="363" s="138" customFormat="1" x14ac:dyDescent="0.45"/>
    <row r="364" s="138" customFormat="1" x14ac:dyDescent="0.45"/>
    <row r="365" s="138" customFormat="1" x14ac:dyDescent="0.45"/>
    <row r="366" s="138" customFormat="1" x14ac:dyDescent="0.45"/>
    <row r="367" s="138" customFormat="1" x14ac:dyDescent="0.45"/>
    <row r="368" s="138" customFormat="1" x14ac:dyDescent="0.45"/>
    <row r="369" s="138" customFormat="1" x14ac:dyDescent="0.45"/>
    <row r="370" s="138" customFormat="1" x14ac:dyDescent="0.45"/>
    <row r="371" s="138" customFormat="1" x14ac:dyDescent="0.45"/>
    <row r="372" s="138" customFormat="1" x14ac:dyDescent="0.45"/>
    <row r="373" s="138" customFormat="1" x14ac:dyDescent="0.45"/>
    <row r="374" s="138" customFormat="1" x14ac:dyDescent="0.45"/>
    <row r="375" s="138" customFormat="1" x14ac:dyDescent="0.45"/>
    <row r="376" s="138" customFormat="1" x14ac:dyDescent="0.45"/>
    <row r="377" s="138" customFormat="1" x14ac:dyDescent="0.45"/>
    <row r="378" s="138" customFormat="1" x14ac:dyDescent="0.45"/>
    <row r="379" s="138" customFormat="1" x14ac:dyDescent="0.45"/>
    <row r="380" s="138" customFormat="1" x14ac:dyDescent="0.45"/>
    <row r="381" s="138" customFormat="1" x14ac:dyDescent="0.45"/>
    <row r="382" s="138" customFormat="1" x14ac:dyDescent="0.45"/>
    <row r="383" s="138" customFormat="1" x14ac:dyDescent="0.45"/>
    <row r="384" s="138" customFormat="1" x14ac:dyDescent="0.45"/>
    <row r="385" s="138" customFormat="1" x14ac:dyDescent="0.45"/>
    <row r="386" s="138" customFormat="1" x14ac:dyDescent="0.45"/>
    <row r="387" s="138" customFormat="1" x14ac:dyDescent="0.45"/>
    <row r="388" s="138" customFormat="1" x14ac:dyDescent="0.45"/>
    <row r="389" s="138" customFormat="1" x14ac:dyDescent="0.45"/>
    <row r="390" s="138" customFormat="1" x14ac:dyDescent="0.45"/>
    <row r="391" s="138" customFormat="1" x14ac:dyDescent="0.45"/>
    <row r="392" s="138" customFormat="1" x14ac:dyDescent="0.45"/>
    <row r="393" s="138" customFormat="1" x14ac:dyDescent="0.45"/>
    <row r="394" s="138" customFormat="1" x14ac:dyDescent="0.45"/>
    <row r="395" s="138" customFormat="1" x14ac:dyDescent="0.45"/>
    <row r="396" s="138" customFormat="1" x14ac:dyDescent="0.45"/>
    <row r="397" s="138" customFormat="1" x14ac:dyDescent="0.45"/>
    <row r="398" s="138" customFormat="1" x14ac:dyDescent="0.45"/>
    <row r="399" s="138" customFormat="1" x14ac:dyDescent="0.45"/>
    <row r="400" s="138" customFormat="1" x14ac:dyDescent="0.45"/>
    <row r="401" s="138" customFormat="1" x14ac:dyDescent="0.45"/>
    <row r="402" s="138" customFormat="1" x14ac:dyDescent="0.45"/>
    <row r="403" s="138" customFormat="1" x14ac:dyDescent="0.45"/>
    <row r="404" s="138" customFormat="1" x14ac:dyDescent="0.45"/>
    <row r="405" s="138" customFormat="1" x14ac:dyDescent="0.45"/>
    <row r="406" s="138" customFormat="1" x14ac:dyDescent="0.45"/>
    <row r="407" s="138" customFormat="1" x14ac:dyDescent="0.45"/>
    <row r="408" s="138" customFormat="1" x14ac:dyDescent="0.45"/>
    <row r="409" s="138" customFormat="1" x14ac:dyDescent="0.45"/>
    <row r="410" s="138" customFormat="1" x14ac:dyDescent="0.45"/>
    <row r="411" s="138" customFormat="1" x14ac:dyDescent="0.45"/>
    <row r="412" s="138" customFormat="1" x14ac:dyDescent="0.45"/>
    <row r="413" s="138" customFormat="1" x14ac:dyDescent="0.45"/>
    <row r="414" s="138" customFormat="1" x14ac:dyDescent="0.45"/>
    <row r="415" s="138" customFormat="1" x14ac:dyDescent="0.45"/>
    <row r="416" s="138" customFormat="1" x14ac:dyDescent="0.45"/>
    <row r="417" s="138" customFormat="1" x14ac:dyDescent="0.45"/>
    <row r="418" s="138" customFormat="1" x14ac:dyDescent="0.45"/>
    <row r="419" s="138" customFormat="1" x14ac:dyDescent="0.45"/>
    <row r="420" s="138" customFormat="1" x14ac:dyDescent="0.45"/>
    <row r="421" s="138" customFormat="1" x14ac:dyDescent="0.45"/>
    <row r="422" s="138" customFormat="1" x14ac:dyDescent="0.45"/>
    <row r="423" s="138" customFormat="1" x14ac:dyDescent="0.45"/>
    <row r="424" s="138" customFormat="1" x14ac:dyDescent="0.45"/>
    <row r="425" s="138" customFormat="1" x14ac:dyDescent="0.45"/>
    <row r="426" s="138" customFormat="1" x14ac:dyDescent="0.45"/>
    <row r="427" s="138" customFormat="1" x14ac:dyDescent="0.45"/>
    <row r="428" s="138" customFormat="1" x14ac:dyDescent="0.45"/>
    <row r="429" s="138" customFormat="1" x14ac:dyDescent="0.45"/>
    <row r="430" s="138" customFormat="1" x14ac:dyDescent="0.45"/>
    <row r="431" s="138" customFormat="1" x14ac:dyDescent="0.45"/>
    <row r="432" s="138" customFormat="1" x14ac:dyDescent="0.45"/>
    <row r="433" s="138" customFormat="1" x14ac:dyDescent="0.45"/>
    <row r="434" s="138" customFormat="1" x14ac:dyDescent="0.45"/>
    <row r="435" s="138" customFormat="1" x14ac:dyDescent="0.45"/>
    <row r="436" s="138" customFormat="1" x14ac:dyDescent="0.45"/>
    <row r="437" s="138" customFormat="1" x14ac:dyDescent="0.45"/>
    <row r="438" s="138" customFormat="1" x14ac:dyDescent="0.45"/>
    <row r="439" s="138" customFormat="1" x14ac:dyDescent="0.45"/>
    <row r="440" s="138" customFormat="1" x14ac:dyDescent="0.45"/>
    <row r="441" s="138" customFormat="1" x14ac:dyDescent="0.45"/>
    <row r="442" s="138" customFormat="1" x14ac:dyDescent="0.45"/>
    <row r="443" s="138" customFormat="1" x14ac:dyDescent="0.45"/>
    <row r="444" s="138" customFormat="1" x14ac:dyDescent="0.45"/>
    <row r="445" s="138" customFormat="1" x14ac:dyDescent="0.45"/>
    <row r="446" s="138" customFormat="1" x14ac:dyDescent="0.45"/>
    <row r="447" s="138" customFormat="1" x14ac:dyDescent="0.45"/>
    <row r="448" s="138" customFormat="1" x14ac:dyDescent="0.45"/>
    <row r="449" s="138" customFormat="1" x14ac:dyDescent="0.45"/>
    <row r="450" s="138" customFormat="1" x14ac:dyDescent="0.45"/>
    <row r="451" s="138" customFormat="1" x14ac:dyDescent="0.45"/>
    <row r="452" s="138" customFormat="1" x14ac:dyDescent="0.45"/>
    <row r="453" s="138" customFormat="1" x14ac:dyDescent="0.45"/>
    <row r="454" s="138" customFormat="1" x14ac:dyDescent="0.45"/>
    <row r="455" s="138" customFormat="1" x14ac:dyDescent="0.45"/>
    <row r="456" s="138" customFormat="1" x14ac:dyDescent="0.45"/>
    <row r="457" s="138" customFormat="1" x14ac:dyDescent="0.45"/>
    <row r="458" s="138" customFormat="1" x14ac:dyDescent="0.45"/>
    <row r="459" s="138" customFormat="1" x14ac:dyDescent="0.45"/>
    <row r="460" s="138" customFormat="1" x14ac:dyDescent="0.45"/>
    <row r="461" s="138" customFormat="1" x14ac:dyDescent="0.45"/>
    <row r="462" s="138" customFormat="1" x14ac:dyDescent="0.45"/>
    <row r="463" s="138" customFormat="1" x14ac:dyDescent="0.45"/>
    <row r="464" s="138" customFormat="1" x14ac:dyDescent="0.45"/>
    <row r="465" s="138" customFormat="1" x14ac:dyDescent="0.45"/>
    <row r="466" s="138" customFormat="1" x14ac:dyDescent="0.45"/>
    <row r="467" s="138" customFormat="1" x14ac:dyDescent="0.45"/>
    <row r="468" s="138" customFormat="1" x14ac:dyDescent="0.45"/>
    <row r="469" s="138" customFormat="1" x14ac:dyDescent="0.45"/>
    <row r="470" s="138" customFormat="1" x14ac:dyDescent="0.45"/>
    <row r="471" s="138" customFormat="1" x14ac:dyDescent="0.45"/>
    <row r="472" s="138" customFormat="1" x14ac:dyDescent="0.45"/>
    <row r="473" s="138" customFormat="1" x14ac:dyDescent="0.45"/>
    <row r="474" s="138" customFormat="1" x14ac:dyDescent="0.45"/>
    <row r="475" s="138" customFormat="1" x14ac:dyDescent="0.45"/>
    <row r="476" s="138" customFormat="1" x14ac:dyDescent="0.45"/>
    <row r="477" s="138" customFormat="1" x14ac:dyDescent="0.45"/>
    <row r="478" s="138" customFormat="1" x14ac:dyDescent="0.45"/>
    <row r="479" s="138" customFormat="1" x14ac:dyDescent="0.45"/>
    <row r="480" s="138" customFormat="1" x14ac:dyDescent="0.45"/>
    <row r="481" s="138" customFormat="1" x14ac:dyDescent="0.45"/>
    <row r="482" s="138" customFormat="1" x14ac:dyDescent="0.45"/>
    <row r="483" s="138" customFormat="1" x14ac:dyDescent="0.45"/>
    <row r="484" s="138" customFormat="1" x14ac:dyDescent="0.45"/>
    <row r="485" s="138" customFormat="1" x14ac:dyDescent="0.45"/>
    <row r="486" s="138" customFormat="1" x14ac:dyDescent="0.45"/>
    <row r="487" s="138" customFormat="1" x14ac:dyDescent="0.45"/>
    <row r="488" s="138" customFormat="1" x14ac:dyDescent="0.45"/>
    <row r="489" s="138" customFormat="1" x14ac:dyDescent="0.45"/>
    <row r="490" s="138" customFormat="1" x14ac:dyDescent="0.45"/>
    <row r="491" s="138" customFormat="1" x14ac:dyDescent="0.45"/>
    <row r="492" s="138" customFormat="1" x14ac:dyDescent="0.45"/>
    <row r="493" s="138" customFormat="1" x14ac:dyDescent="0.45"/>
    <row r="494" s="138" customFormat="1" x14ac:dyDescent="0.45"/>
    <row r="495" s="138" customFormat="1" x14ac:dyDescent="0.45"/>
    <row r="496" s="138" customFormat="1" x14ac:dyDescent="0.45"/>
    <row r="497" s="138" customFormat="1" x14ac:dyDescent="0.45"/>
    <row r="498" s="138" customFormat="1" x14ac:dyDescent="0.45"/>
    <row r="499" s="138" customFormat="1" x14ac:dyDescent="0.45"/>
    <row r="500" s="138" customFormat="1" x14ac:dyDescent="0.45"/>
    <row r="501" s="138" customFormat="1" x14ac:dyDescent="0.45"/>
    <row r="502" s="138" customFormat="1" x14ac:dyDescent="0.45"/>
    <row r="503" s="138" customFormat="1" x14ac:dyDescent="0.45"/>
    <row r="504" s="138" customFormat="1" x14ac:dyDescent="0.45"/>
    <row r="505" s="138" customFormat="1" x14ac:dyDescent="0.45"/>
    <row r="506" s="138" customFormat="1" x14ac:dyDescent="0.45"/>
    <row r="507" s="138" customFormat="1" x14ac:dyDescent="0.45"/>
    <row r="508" s="138" customFormat="1" x14ac:dyDescent="0.45"/>
    <row r="509" s="138" customFormat="1" x14ac:dyDescent="0.45"/>
    <row r="510" s="138" customFormat="1" x14ac:dyDescent="0.45"/>
    <row r="511" s="138" customFormat="1" x14ac:dyDescent="0.45"/>
    <row r="512" s="138" customFormat="1" x14ac:dyDescent="0.45"/>
    <row r="513" s="138" customFormat="1" x14ac:dyDescent="0.45"/>
    <row r="514" s="138" customFormat="1" x14ac:dyDescent="0.45"/>
    <row r="515" s="138" customFormat="1" x14ac:dyDescent="0.45"/>
    <row r="516" s="138" customFormat="1" x14ac:dyDescent="0.45"/>
    <row r="517" s="138" customFormat="1" x14ac:dyDescent="0.45"/>
    <row r="518" s="138" customFormat="1" x14ac:dyDescent="0.45"/>
    <row r="519" s="138" customFormat="1" x14ac:dyDescent="0.45"/>
    <row r="520" s="138" customFormat="1" x14ac:dyDescent="0.45"/>
    <row r="521" s="138" customFormat="1" x14ac:dyDescent="0.45"/>
    <row r="522" s="138" customFormat="1" x14ac:dyDescent="0.45"/>
    <row r="523" s="138" customFormat="1" x14ac:dyDescent="0.45"/>
    <row r="524" s="138" customFormat="1" x14ac:dyDescent="0.45"/>
    <row r="525" s="138" customFormat="1" x14ac:dyDescent="0.45"/>
    <row r="526" s="138" customFormat="1" x14ac:dyDescent="0.45"/>
    <row r="527" s="138" customFormat="1" x14ac:dyDescent="0.45"/>
    <row r="528" s="138" customFormat="1" x14ac:dyDescent="0.45"/>
    <row r="529" s="138" customFormat="1" x14ac:dyDescent="0.45"/>
    <row r="530" s="138" customFormat="1" x14ac:dyDescent="0.45"/>
    <row r="531" s="138" customFormat="1" x14ac:dyDescent="0.45"/>
    <row r="532" s="138" customFormat="1" x14ac:dyDescent="0.45"/>
    <row r="533" s="138" customFormat="1" x14ac:dyDescent="0.45"/>
    <row r="534" s="138" customFormat="1" x14ac:dyDescent="0.45"/>
    <row r="535" s="138" customFormat="1" x14ac:dyDescent="0.45"/>
    <row r="536" s="138" customFormat="1" x14ac:dyDescent="0.45"/>
    <row r="537" s="138" customFormat="1" x14ac:dyDescent="0.45"/>
    <row r="538" s="138" customFormat="1" x14ac:dyDescent="0.45"/>
    <row r="539" s="138" customFormat="1" x14ac:dyDescent="0.45"/>
    <row r="540" s="138" customFormat="1" x14ac:dyDescent="0.45"/>
    <row r="541" s="138" customFormat="1" x14ac:dyDescent="0.45"/>
    <row r="542" s="138" customFormat="1" x14ac:dyDescent="0.45"/>
    <row r="543" s="138" customFormat="1" x14ac:dyDescent="0.45"/>
    <row r="544" s="138" customFormat="1" x14ac:dyDescent="0.45"/>
    <row r="545" s="138" customFormat="1" x14ac:dyDescent="0.45"/>
    <row r="546" s="138" customFormat="1" x14ac:dyDescent="0.45"/>
    <row r="547" s="138" customFormat="1" x14ac:dyDescent="0.45"/>
    <row r="548" s="138" customFormat="1" x14ac:dyDescent="0.45"/>
    <row r="549" s="138" customFormat="1" x14ac:dyDescent="0.45"/>
    <row r="550" s="138" customFormat="1" x14ac:dyDescent="0.45"/>
    <row r="551" s="138" customFormat="1" x14ac:dyDescent="0.45"/>
    <row r="552" s="138" customFormat="1" x14ac:dyDescent="0.45"/>
    <row r="553" s="138" customFormat="1" x14ac:dyDescent="0.45"/>
    <row r="554" s="138" customFormat="1" x14ac:dyDescent="0.45"/>
    <row r="555" s="138" customFormat="1" x14ac:dyDescent="0.45"/>
    <row r="556" s="138" customFormat="1" x14ac:dyDescent="0.45"/>
    <row r="557" s="138" customFormat="1" x14ac:dyDescent="0.45"/>
    <row r="558" s="138" customFormat="1" x14ac:dyDescent="0.45"/>
    <row r="559" s="138" customFormat="1" x14ac:dyDescent="0.45"/>
    <row r="560" s="138" customFormat="1" x14ac:dyDescent="0.45"/>
    <row r="561" s="138" customFormat="1" x14ac:dyDescent="0.45"/>
    <row r="562" s="138" customFormat="1" x14ac:dyDescent="0.45"/>
    <row r="563" s="138" customFormat="1" x14ac:dyDescent="0.45"/>
    <row r="564" s="138" customFormat="1" x14ac:dyDescent="0.45"/>
    <row r="565" s="138" customFormat="1" x14ac:dyDescent="0.45"/>
    <row r="566" s="138" customFormat="1" x14ac:dyDescent="0.45"/>
    <row r="567" s="138" customFormat="1" x14ac:dyDescent="0.45"/>
    <row r="568" s="138" customFormat="1" x14ac:dyDescent="0.45"/>
    <row r="569" s="138" customFormat="1" x14ac:dyDescent="0.45"/>
    <row r="570" s="138" customFormat="1" x14ac:dyDescent="0.45"/>
    <row r="571" s="138" customFormat="1" x14ac:dyDescent="0.45"/>
    <row r="572" s="138" customFormat="1" x14ac:dyDescent="0.45"/>
    <row r="573" s="138" customFormat="1" x14ac:dyDescent="0.45"/>
    <row r="574" s="138" customFormat="1" x14ac:dyDescent="0.45"/>
    <row r="575" s="138" customFormat="1" x14ac:dyDescent="0.45"/>
    <row r="576" s="138" customFormat="1" x14ac:dyDescent="0.45"/>
    <row r="577" s="138" customFormat="1" x14ac:dyDescent="0.45"/>
    <row r="578" s="138" customFormat="1" x14ac:dyDescent="0.45"/>
    <row r="579" s="138" customFormat="1" x14ac:dyDescent="0.45"/>
    <row r="580" s="138" customFormat="1" x14ac:dyDescent="0.45"/>
    <row r="581" s="138" customFormat="1" x14ac:dyDescent="0.45"/>
    <row r="582" s="138" customFormat="1" x14ac:dyDescent="0.45"/>
    <row r="583" s="138" customFormat="1" x14ac:dyDescent="0.45"/>
    <row r="584" s="138" customFormat="1" x14ac:dyDescent="0.45"/>
    <row r="585" s="138" customFormat="1" x14ac:dyDescent="0.45"/>
    <row r="586" s="138" customFormat="1" x14ac:dyDescent="0.45"/>
    <row r="587" s="138" customFormat="1" x14ac:dyDescent="0.45"/>
    <row r="588" s="138" customFormat="1" x14ac:dyDescent="0.45"/>
    <row r="589" s="138" customFormat="1" x14ac:dyDescent="0.45"/>
    <row r="590" s="138" customFormat="1" x14ac:dyDescent="0.45"/>
    <row r="591" s="138" customFormat="1" x14ac:dyDescent="0.45"/>
    <row r="592" s="138" customFormat="1" x14ac:dyDescent="0.45"/>
    <row r="593" s="138" customFormat="1" x14ac:dyDescent="0.45"/>
    <row r="594" s="138" customFormat="1" x14ac:dyDescent="0.45"/>
    <row r="595" s="138" customFormat="1" x14ac:dyDescent="0.45"/>
    <row r="596" s="138" customFormat="1" x14ac:dyDescent="0.45"/>
    <row r="597" s="138" customFormat="1" x14ac:dyDescent="0.45"/>
    <row r="598" s="138" customFormat="1" x14ac:dyDescent="0.45"/>
    <row r="599" s="138" customFormat="1" x14ac:dyDescent="0.45"/>
    <row r="600" s="138" customFormat="1" x14ac:dyDescent="0.45"/>
    <row r="601" s="138" customFormat="1" x14ac:dyDescent="0.45"/>
    <row r="602" s="138" customFormat="1" x14ac:dyDescent="0.45"/>
    <row r="603" s="138" customFormat="1" x14ac:dyDescent="0.45"/>
    <row r="604" s="138" customFormat="1" x14ac:dyDescent="0.45"/>
    <row r="605" s="138" customFormat="1" x14ac:dyDescent="0.45"/>
    <row r="606" s="138" customFormat="1" x14ac:dyDescent="0.45"/>
    <row r="607" s="138" customFormat="1" x14ac:dyDescent="0.45"/>
    <row r="608" s="138" customFormat="1" x14ac:dyDescent="0.45"/>
    <row r="609" s="138" customFormat="1" x14ac:dyDescent="0.45"/>
    <row r="610" s="138" customFormat="1" x14ac:dyDescent="0.45"/>
    <row r="611" s="138" customFormat="1" x14ac:dyDescent="0.45"/>
    <row r="612" s="138" customFormat="1" x14ac:dyDescent="0.45"/>
    <row r="613" s="138" customFormat="1" x14ac:dyDescent="0.45"/>
    <row r="614" s="138" customFormat="1" x14ac:dyDescent="0.45"/>
    <row r="615" s="138" customFormat="1" x14ac:dyDescent="0.45"/>
    <row r="616" s="138" customFormat="1" x14ac:dyDescent="0.45"/>
    <row r="617" s="138" customFormat="1" x14ac:dyDescent="0.45"/>
    <row r="618" s="138" customFormat="1" x14ac:dyDescent="0.45"/>
    <row r="619" s="138" customFormat="1" x14ac:dyDescent="0.45"/>
    <row r="620" s="138" customFormat="1" x14ac:dyDescent="0.45"/>
    <row r="621" s="138" customFormat="1" x14ac:dyDescent="0.45"/>
    <row r="622" s="138" customFormat="1" x14ac:dyDescent="0.45"/>
    <row r="623" s="138" customFormat="1" x14ac:dyDescent="0.45"/>
    <row r="624" s="138" customFormat="1" x14ac:dyDescent="0.45"/>
    <row r="625" s="138" customFormat="1" x14ac:dyDescent="0.45"/>
    <row r="626" s="138" customFormat="1" x14ac:dyDescent="0.45"/>
    <row r="627" s="138" customFormat="1" x14ac:dyDescent="0.45"/>
    <row r="628" s="138" customFormat="1" x14ac:dyDescent="0.45"/>
    <row r="629" s="138" customFormat="1" x14ac:dyDescent="0.45"/>
    <row r="630" s="138" customFormat="1" x14ac:dyDescent="0.45"/>
    <row r="631" s="138" customFormat="1" x14ac:dyDescent="0.45"/>
    <row r="632" s="138" customFormat="1" x14ac:dyDescent="0.45"/>
    <row r="633" s="138" customFormat="1" x14ac:dyDescent="0.45"/>
    <row r="634" s="138" customFormat="1" x14ac:dyDescent="0.45"/>
    <row r="635" s="138" customFormat="1" x14ac:dyDescent="0.45"/>
    <row r="636" s="138" customFormat="1" x14ac:dyDescent="0.45"/>
    <row r="637" s="138" customFormat="1" x14ac:dyDescent="0.45"/>
    <row r="638" s="138" customFormat="1" x14ac:dyDescent="0.45"/>
    <row r="639" s="138" customFormat="1" x14ac:dyDescent="0.45"/>
    <row r="640" s="138" customFormat="1" x14ac:dyDescent="0.45"/>
    <row r="641" s="138" customFormat="1" x14ac:dyDescent="0.45"/>
    <row r="642" s="138" customFormat="1" x14ac:dyDescent="0.45"/>
    <row r="643" s="138" customFormat="1" x14ac:dyDescent="0.45"/>
    <row r="644" s="138" customFormat="1" x14ac:dyDescent="0.45"/>
    <row r="645" s="138" customFormat="1" x14ac:dyDescent="0.45"/>
    <row r="646" s="138" customFormat="1" x14ac:dyDescent="0.45"/>
    <row r="647" s="138" customFormat="1" x14ac:dyDescent="0.45"/>
    <row r="648" s="138" customFormat="1" x14ac:dyDescent="0.45"/>
    <row r="649" s="138" customFormat="1" x14ac:dyDescent="0.45"/>
    <row r="650" s="138" customFormat="1" x14ac:dyDescent="0.45"/>
    <row r="651" s="138" customFormat="1" x14ac:dyDescent="0.45"/>
    <row r="652" s="138" customFormat="1" x14ac:dyDescent="0.45"/>
    <row r="653" s="138" customFormat="1" x14ac:dyDescent="0.45"/>
    <row r="654" s="138" customFormat="1" x14ac:dyDescent="0.45"/>
    <row r="655" s="138" customFormat="1" x14ac:dyDescent="0.45"/>
    <row r="656" s="138" customFormat="1" x14ac:dyDescent="0.45"/>
    <row r="657" s="138" customFormat="1" x14ac:dyDescent="0.45"/>
    <row r="658" s="138" customFormat="1" x14ac:dyDescent="0.45"/>
    <row r="659" s="138" customFormat="1" x14ac:dyDescent="0.45"/>
    <row r="660" s="138" customFormat="1" x14ac:dyDescent="0.45"/>
    <row r="661" s="138" customFormat="1" x14ac:dyDescent="0.45"/>
    <row r="662" s="138" customFormat="1" x14ac:dyDescent="0.45"/>
    <row r="663" s="138" customFormat="1" x14ac:dyDescent="0.45"/>
    <row r="664" s="138" customFormat="1" x14ac:dyDescent="0.45"/>
    <row r="665" s="138" customFormat="1" x14ac:dyDescent="0.45"/>
    <row r="666" s="138" customFormat="1" x14ac:dyDescent="0.45"/>
    <row r="667" s="138" customFormat="1" x14ac:dyDescent="0.45"/>
    <row r="668" s="138" customFormat="1" x14ac:dyDescent="0.45"/>
    <row r="669" s="138" customFormat="1" x14ac:dyDescent="0.45"/>
    <row r="670" s="138" customFormat="1" x14ac:dyDescent="0.45"/>
    <row r="671" s="138" customFormat="1" x14ac:dyDescent="0.45"/>
    <row r="672" s="138" customFormat="1" x14ac:dyDescent="0.45"/>
    <row r="673" s="138" customFormat="1" x14ac:dyDescent="0.45"/>
    <row r="674" s="138" customFormat="1" x14ac:dyDescent="0.45"/>
    <row r="675" s="138" customFormat="1" x14ac:dyDescent="0.45"/>
    <row r="676" s="138" customFormat="1" x14ac:dyDescent="0.45"/>
    <row r="677" s="138" customFormat="1" x14ac:dyDescent="0.45"/>
    <row r="678" s="138" customFormat="1" x14ac:dyDescent="0.45"/>
    <row r="679" s="138" customFormat="1" x14ac:dyDescent="0.45"/>
    <row r="680" s="138" customFormat="1" x14ac:dyDescent="0.45"/>
    <row r="681" s="138" customFormat="1" x14ac:dyDescent="0.45"/>
    <row r="682" s="138" customFormat="1" x14ac:dyDescent="0.45"/>
    <row r="683" s="138" customFormat="1" x14ac:dyDescent="0.45"/>
    <row r="684" s="138" customFormat="1" x14ac:dyDescent="0.45"/>
    <row r="685" s="138" customFormat="1" x14ac:dyDescent="0.45"/>
    <row r="686" s="138" customFormat="1" x14ac:dyDescent="0.45"/>
    <row r="687" s="138" customFormat="1" x14ac:dyDescent="0.45"/>
    <row r="688" s="138" customFormat="1" x14ac:dyDescent="0.45"/>
    <row r="689" s="138" customFormat="1" x14ac:dyDescent="0.45"/>
    <row r="690" s="138" customFormat="1" x14ac:dyDescent="0.45"/>
    <row r="691" s="138" customFormat="1" x14ac:dyDescent="0.45"/>
    <row r="692" s="138" customFormat="1" x14ac:dyDescent="0.45"/>
    <row r="693" s="138" customFormat="1" x14ac:dyDescent="0.45"/>
    <row r="694" s="138" customFormat="1" x14ac:dyDescent="0.45"/>
    <row r="695" s="138" customFormat="1" x14ac:dyDescent="0.45"/>
    <row r="696" s="138" customFormat="1" x14ac:dyDescent="0.45"/>
    <row r="697" s="138" customFormat="1" x14ac:dyDescent="0.45"/>
    <row r="698" s="138" customFormat="1" x14ac:dyDescent="0.45"/>
    <row r="699" s="138" customFormat="1" x14ac:dyDescent="0.45"/>
    <row r="700" s="138" customFormat="1" x14ac:dyDescent="0.45"/>
    <row r="701" s="138" customFormat="1" x14ac:dyDescent="0.45"/>
    <row r="702" s="138" customFormat="1" x14ac:dyDescent="0.45"/>
    <row r="703" s="138" customFormat="1" x14ac:dyDescent="0.45"/>
    <row r="704" s="138" customFormat="1" x14ac:dyDescent="0.45"/>
    <row r="705" s="138" customFormat="1" x14ac:dyDescent="0.45"/>
    <row r="706" s="138" customFormat="1" x14ac:dyDescent="0.45"/>
    <row r="707" s="138" customFormat="1" x14ac:dyDescent="0.45"/>
    <row r="708" s="138" customFormat="1" x14ac:dyDescent="0.45"/>
    <row r="709" s="138" customFormat="1" x14ac:dyDescent="0.45"/>
    <row r="710" s="138" customFormat="1" x14ac:dyDescent="0.45"/>
    <row r="711" s="138" customFormat="1" x14ac:dyDescent="0.45"/>
    <row r="712" s="138" customFormat="1" x14ac:dyDescent="0.45"/>
    <row r="713" s="138" customFormat="1" x14ac:dyDescent="0.45"/>
    <row r="714" s="138" customFormat="1" x14ac:dyDescent="0.45"/>
    <row r="715" s="138" customFormat="1" x14ac:dyDescent="0.45"/>
    <row r="716" s="138" customFormat="1" x14ac:dyDescent="0.45"/>
    <row r="717" s="138" customFormat="1" x14ac:dyDescent="0.45"/>
    <row r="718" s="138" customFormat="1" x14ac:dyDescent="0.45"/>
    <row r="719" s="138" customFormat="1" x14ac:dyDescent="0.45"/>
    <row r="720" s="138" customFormat="1" x14ac:dyDescent="0.45"/>
    <row r="721" s="138" customFormat="1" x14ac:dyDescent="0.45"/>
    <row r="722" s="138" customFormat="1" x14ac:dyDescent="0.45"/>
    <row r="723" s="138" customFormat="1" x14ac:dyDescent="0.45"/>
    <row r="724" s="138" customFormat="1" x14ac:dyDescent="0.45"/>
    <row r="725" s="138" customFormat="1" x14ac:dyDescent="0.45"/>
    <row r="726" s="138" customFormat="1" x14ac:dyDescent="0.45"/>
    <row r="727" s="138" customFormat="1" x14ac:dyDescent="0.45"/>
    <row r="728" s="138" customFormat="1" x14ac:dyDescent="0.45"/>
    <row r="729" s="138" customFormat="1" x14ac:dyDescent="0.45"/>
    <row r="730" s="138" customFormat="1" x14ac:dyDescent="0.45"/>
    <row r="731" s="138" customFormat="1" x14ac:dyDescent="0.45"/>
    <row r="732" s="138" customFormat="1" x14ac:dyDescent="0.45"/>
    <row r="733" s="138" customFormat="1" x14ac:dyDescent="0.45"/>
    <row r="734" s="138" customFormat="1" x14ac:dyDescent="0.45"/>
    <row r="735" s="138" customFormat="1" x14ac:dyDescent="0.45"/>
  </sheetData>
  <mergeCells count="1">
    <mergeCell ref="B2:D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249977111117893"/>
  </sheetPr>
  <dimension ref="A1:IX260"/>
  <sheetViews>
    <sheetView topLeftCell="A26" zoomScale="67" zoomScaleNormal="67" workbookViewId="0">
      <selection activeCell="I4" sqref="I4"/>
    </sheetView>
  </sheetViews>
  <sheetFormatPr baseColWidth="10" defaultRowHeight="14.25" x14ac:dyDescent="0.45"/>
  <cols>
    <col min="2" max="2" width="40.3984375" customWidth="1"/>
    <col min="3" max="3" width="74.86328125" hidden="1" customWidth="1"/>
    <col min="4" max="4" width="147.86328125" customWidth="1"/>
    <col min="5" max="5" width="26.1328125" style="150" customWidth="1"/>
    <col min="11" max="258" width="11.3984375" style="7"/>
  </cols>
  <sheetData>
    <row r="1" spans="1:10" s="7" customFormat="1" x14ac:dyDescent="0.45">
      <c r="E1" s="158"/>
    </row>
    <row r="2" spans="1:10" ht="32.25" x14ac:dyDescent="0.45">
      <c r="A2" s="7"/>
      <c r="B2" s="381" t="s">
        <v>119</v>
      </c>
      <c r="C2" s="381"/>
      <c r="D2" s="381"/>
      <c r="E2" s="381"/>
      <c r="F2" s="7"/>
      <c r="G2" s="7"/>
      <c r="H2" s="7"/>
      <c r="I2" s="7"/>
      <c r="J2" s="7"/>
    </row>
    <row r="3" spans="1:10" x14ac:dyDescent="0.45">
      <c r="A3" s="7"/>
      <c r="B3" s="127"/>
      <c r="C3" s="127"/>
      <c r="D3" s="127"/>
      <c r="E3" s="158"/>
      <c r="F3" s="7"/>
      <c r="G3" s="7"/>
      <c r="H3" s="7"/>
      <c r="I3" s="7"/>
      <c r="J3" s="7"/>
    </row>
    <row r="4" spans="1:10" ht="60" x14ac:dyDescent="0.45">
      <c r="A4" s="7"/>
      <c r="B4" s="25"/>
      <c r="C4" s="128" t="s">
        <v>120</v>
      </c>
      <c r="D4" s="128" t="s">
        <v>121</v>
      </c>
      <c r="E4" s="158"/>
      <c r="F4" s="7"/>
      <c r="G4" s="7"/>
      <c r="H4" s="7"/>
      <c r="I4" s="7"/>
      <c r="J4" s="7"/>
    </row>
    <row r="5" spans="1:10" ht="76.5" customHeight="1" x14ac:dyDescent="0.45">
      <c r="A5" s="26" t="s">
        <v>122</v>
      </c>
      <c r="B5" s="129" t="s">
        <v>293</v>
      </c>
      <c r="C5" s="130" t="s">
        <v>123</v>
      </c>
      <c r="D5" s="131" t="s">
        <v>47</v>
      </c>
      <c r="E5" s="159">
        <v>0.2</v>
      </c>
      <c r="F5" s="7"/>
      <c r="G5" s="7"/>
      <c r="H5" s="7"/>
      <c r="I5" s="7"/>
      <c r="J5" s="7"/>
    </row>
    <row r="6" spans="1:10" ht="63.75" x14ac:dyDescent="0.45">
      <c r="A6" s="26" t="s">
        <v>124</v>
      </c>
      <c r="B6" s="132" t="s">
        <v>124</v>
      </c>
      <c r="C6" s="133" t="s">
        <v>125</v>
      </c>
      <c r="D6" s="134" t="s">
        <v>48</v>
      </c>
      <c r="E6" s="159">
        <v>0.4</v>
      </c>
      <c r="F6" s="7"/>
      <c r="G6" s="7"/>
      <c r="H6" s="7"/>
      <c r="I6" s="7"/>
      <c r="J6" s="7"/>
    </row>
    <row r="7" spans="1:10" ht="63.75" x14ac:dyDescent="0.45">
      <c r="A7" s="26" t="s">
        <v>127</v>
      </c>
      <c r="B7" s="135" t="s">
        <v>294</v>
      </c>
      <c r="C7" s="133" t="s">
        <v>128</v>
      </c>
      <c r="D7" s="134" t="s">
        <v>129</v>
      </c>
      <c r="E7" s="159">
        <v>0.6</v>
      </c>
      <c r="F7" s="7"/>
      <c r="G7" s="7"/>
      <c r="H7" s="7"/>
      <c r="I7" s="7"/>
      <c r="J7" s="7"/>
    </row>
    <row r="8" spans="1:10" ht="63.75" x14ac:dyDescent="0.45">
      <c r="A8" s="26" t="s">
        <v>130</v>
      </c>
      <c r="B8" s="136" t="s">
        <v>295</v>
      </c>
      <c r="C8" s="133" t="s">
        <v>131</v>
      </c>
      <c r="D8" s="134" t="s">
        <v>345</v>
      </c>
      <c r="E8" s="159">
        <v>0.8</v>
      </c>
      <c r="F8" s="7"/>
      <c r="G8" s="7"/>
      <c r="H8" s="7"/>
      <c r="I8" s="7"/>
      <c r="J8" s="7"/>
    </row>
    <row r="9" spans="1:10" ht="63.75" x14ac:dyDescent="0.45">
      <c r="A9" s="26" t="s">
        <v>132</v>
      </c>
      <c r="B9" s="137" t="s">
        <v>296</v>
      </c>
      <c r="C9" s="133" t="s">
        <v>133</v>
      </c>
      <c r="D9" s="134" t="s">
        <v>50</v>
      </c>
      <c r="E9" s="159">
        <v>1</v>
      </c>
      <c r="F9" s="7"/>
      <c r="G9" s="7"/>
      <c r="H9" s="7"/>
      <c r="I9" s="7"/>
      <c r="J9" s="7"/>
    </row>
    <row r="10" spans="1:10" ht="20.25" x14ac:dyDescent="0.45">
      <c r="A10" s="26"/>
      <c r="B10" s="26"/>
      <c r="C10" s="27"/>
      <c r="D10" s="27"/>
      <c r="E10" s="158"/>
      <c r="F10" s="7"/>
      <c r="G10" s="7"/>
      <c r="H10" s="7"/>
      <c r="I10" s="7"/>
      <c r="J10" s="7"/>
    </row>
    <row r="11" spans="1:10" ht="60" x14ac:dyDescent="0.45">
      <c r="A11" s="26"/>
      <c r="B11" s="25"/>
      <c r="C11" s="128" t="s">
        <v>120</v>
      </c>
      <c r="D11" s="128" t="s">
        <v>311</v>
      </c>
      <c r="E11" s="158"/>
      <c r="F11" s="7"/>
      <c r="G11" s="7"/>
      <c r="H11" s="7"/>
      <c r="I11" s="7"/>
      <c r="J11" s="7"/>
    </row>
    <row r="12" spans="1:10" ht="79.5" customHeight="1" x14ac:dyDescent="0.45">
      <c r="A12" s="26"/>
      <c r="B12" s="129" t="s">
        <v>293</v>
      </c>
      <c r="C12" s="130" t="s">
        <v>123</v>
      </c>
      <c r="D12" s="175" t="s">
        <v>317</v>
      </c>
      <c r="E12" s="159">
        <v>0.2</v>
      </c>
      <c r="F12" s="7"/>
      <c r="G12" s="7"/>
      <c r="H12" s="7"/>
      <c r="I12" s="7"/>
      <c r="J12" s="7"/>
    </row>
    <row r="13" spans="1:10" ht="31.9" x14ac:dyDescent="0.45">
      <c r="A13" s="26"/>
      <c r="B13" s="132" t="s">
        <v>124</v>
      </c>
      <c r="C13" s="133" t="s">
        <v>125</v>
      </c>
      <c r="D13" s="175" t="s">
        <v>318</v>
      </c>
      <c r="E13" s="159">
        <v>0.4</v>
      </c>
      <c r="F13" s="7"/>
      <c r="G13" s="7"/>
      <c r="H13" s="7"/>
      <c r="I13" s="7"/>
      <c r="J13" s="7"/>
    </row>
    <row r="14" spans="1:10" ht="31.9" x14ac:dyDescent="0.45">
      <c r="A14" s="26"/>
      <c r="B14" s="135" t="s">
        <v>294</v>
      </c>
      <c r="C14" s="133" t="s">
        <v>128</v>
      </c>
      <c r="D14" s="175" t="s">
        <v>319</v>
      </c>
      <c r="E14" s="159">
        <v>0.6</v>
      </c>
      <c r="F14" s="7"/>
      <c r="G14" s="7"/>
      <c r="H14" s="7"/>
      <c r="I14" s="7"/>
      <c r="J14" s="7"/>
    </row>
    <row r="15" spans="1:10" ht="31.9" x14ac:dyDescent="0.45">
      <c r="A15" s="26"/>
      <c r="B15" s="136" t="s">
        <v>295</v>
      </c>
      <c r="C15" s="133" t="s">
        <v>131</v>
      </c>
      <c r="D15" s="175" t="s">
        <v>320</v>
      </c>
      <c r="E15" s="159">
        <v>0.8</v>
      </c>
      <c r="F15" s="7"/>
      <c r="G15" s="7"/>
      <c r="H15" s="7"/>
      <c r="I15" s="7"/>
      <c r="J15" s="7"/>
    </row>
    <row r="16" spans="1:10" ht="46.5" customHeight="1" x14ac:dyDescent="0.45">
      <c r="A16" s="26"/>
      <c r="B16" s="137" t="s">
        <v>296</v>
      </c>
      <c r="C16" s="133" t="s">
        <v>133</v>
      </c>
      <c r="D16" s="175" t="s">
        <v>321</v>
      </c>
      <c r="E16" s="159">
        <v>1</v>
      </c>
      <c r="F16" s="7"/>
      <c r="G16" s="7"/>
      <c r="H16" s="7"/>
      <c r="I16" s="7"/>
      <c r="J16" s="7"/>
    </row>
    <row r="17" spans="1:10" ht="20.25" x14ac:dyDescent="0.45">
      <c r="A17" s="26"/>
      <c r="B17" s="26"/>
      <c r="C17" s="27"/>
      <c r="D17" s="27"/>
      <c r="E17" s="158"/>
      <c r="F17" s="7"/>
      <c r="G17" s="7"/>
      <c r="H17" s="7"/>
      <c r="I17" s="7"/>
      <c r="J17" s="7"/>
    </row>
    <row r="18" spans="1:10" x14ac:dyDescent="0.45">
      <c r="A18" s="26"/>
      <c r="B18" s="28"/>
      <c r="C18" s="28"/>
      <c r="D18" s="28"/>
      <c r="E18" s="158"/>
      <c r="F18" s="7"/>
      <c r="G18" s="7"/>
      <c r="H18" s="7"/>
      <c r="I18" s="7"/>
      <c r="J18" s="7"/>
    </row>
    <row r="19" spans="1:10" ht="60" x14ac:dyDescent="0.45">
      <c r="A19" s="26"/>
      <c r="B19" s="25"/>
      <c r="C19" s="128" t="s">
        <v>120</v>
      </c>
      <c r="D19" s="128" t="s">
        <v>334</v>
      </c>
      <c r="E19" s="158"/>
      <c r="F19" s="7"/>
      <c r="G19" s="7"/>
      <c r="H19" s="7"/>
      <c r="I19" s="7"/>
      <c r="J19" s="7"/>
    </row>
    <row r="20" spans="1:10" ht="57.75" customHeight="1" x14ac:dyDescent="0.45">
      <c r="A20" s="26"/>
      <c r="B20" s="129" t="s">
        <v>293</v>
      </c>
      <c r="C20" s="130" t="s">
        <v>123</v>
      </c>
      <c r="D20" s="175" t="s">
        <v>312</v>
      </c>
      <c r="E20" s="159">
        <v>0.2</v>
      </c>
      <c r="F20" s="7"/>
      <c r="G20" s="7"/>
      <c r="H20" s="7"/>
      <c r="I20" s="7"/>
      <c r="J20" s="7"/>
    </row>
    <row r="21" spans="1:10" ht="54" customHeight="1" x14ac:dyDescent="0.45">
      <c r="A21" s="26"/>
      <c r="B21" s="132" t="s">
        <v>124</v>
      </c>
      <c r="C21" s="133" t="s">
        <v>125</v>
      </c>
      <c r="D21" s="175" t="s">
        <v>313</v>
      </c>
      <c r="E21" s="159">
        <v>0.4</v>
      </c>
      <c r="F21" s="7"/>
      <c r="G21" s="7"/>
      <c r="H21" s="7"/>
      <c r="I21" s="7"/>
      <c r="J21" s="7"/>
    </row>
    <row r="22" spans="1:10" ht="64.5" customHeight="1" x14ac:dyDescent="0.45">
      <c r="A22" s="26"/>
      <c r="B22" s="135" t="s">
        <v>294</v>
      </c>
      <c r="C22" s="133" t="s">
        <v>128</v>
      </c>
      <c r="D22" s="175" t="s">
        <v>314</v>
      </c>
      <c r="E22" s="159">
        <v>0.6</v>
      </c>
      <c r="F22" s="7"/>
      <c r="G22" s="7"/>
      <c r="H22" s="7"/>
      <c r="I22" s="7"/>
      <c r="J22" s="7"/>
    </row>
    <row r="23" spans="1:10" ht="51.75" customHeight="1" x14ac:dyDescent="0.45">
      <c r="A23" s="26"/>
      <c r="B23" s="136" t="s">
        <v>295</v>
      </c>
      <c r="C23" s="133" t="s">
        <v>131</v>
      </c>
      <c r="D23" s="175" t="s">
        <v>315</v>
      </c>
      <c r="E23" s="159">
        <v>0.8</v>
      </c>
      <c r="F23" s="7"/>
      <c r="G23" s="7"/>
      <c r="H23" s="7"/>
      <c r="I23" s="7"/>
      <c r="J23" s="7"/>
    </row>
    <row r="24" spans="1:10" ht="51.75" customHeight="1" x14ac:dyDescent="0.45">
      <c r="A24" s="26"/>
      <c r="B24" s="137" t="s">
        <v>296</v>
      </c>
      <c r="C24" s="133" t="s">
        <v>133</v>
      </c>
      <c r="D24" s="175" t="s">
        <v>316</v>
      </c>
      <c r="E24" s="159">
        <v>1</v>
      </c>
      <c r="F24" s="7"/>
      <c r="G24" s="7"/>
      <c r="H24" s="7"/>
      <c r="I24" s="7"/>
      <c r="J24" s="7"/>
    </row>
    <row r="25" spans="1:10" x14ac:dyDescent="0.45">
      <c r="A25" s="26"/>
      <c r="B25" s="28"/>
      <c r="C25" s="28"/>
      <c r="D25" s="28"/>
      <c r="E25" s="158"/>
      <c r="F25" s="7"/>
      <c r="G25" s="7"/>
      <c r="H25" s="7"/>
      <c r="I25" s="7"/>
      <c r="J25" s="7"/>
    </row>
    <row r="26" spans="1:10" x14ac:dyDescent="0.45">
      <c r="A26" s="26"/>
      <c r="B26" s="28"/>
      <c r="C26" s="28"/>
      <c r="D26" s="28"/>
      <c r="E26" s="158"/>
      <c r="F26" s="7"/>
      <c r="G26" s="7"/>
      <c r="H26" s="7"/>
      <c r="I26" s="7"/>
      <c r="J26" s="7"/>
    </row>
    <row r="27" spans="1:10" x14ac:dyDescent="0.45">
      <c r="A27" s="26"/>
      <c r="B27" s="28"/>
      <c r="C27" s="28"/>
      <c r="D27" s="28"/>
      <c r="E27" s="158"/>
      <c r="F27" s="7"/>
      <c r="G27" s="7"/>
      <c r="H27" s="7"/>
      <c r="I27" s="7"/>
      <c r="J27" s="7"/>
    </row>
    <row r="28" spans="1:10" x14ac:dyDescent="0.45">
      <c r="A28" s="26"/>
      <c r="B28" s="28"/>
      <c r="C28" s="28"/>
      <c r="D28" s="28"/>
      <c r="E28" s="158"/>
      <c r="F28" s="7"/>
      <c r="G28" s="7"/>
      <c r="H28" s="7"/>
      <c r="I28" s="7"/>
      <c r="J28" s="7"/>
    </row>
    <row r="29" spans="1:10" ht="60" x14ac:dyDescent="0.45">
      <c r="A29" s="26"/>
      <c r="B29" s="25"/>
      <c r="C29" s="128" t="s">
        <v>120</v>
      </c>
      <c r="D29" s="128" t="s">
        <v>322</v>
      </c>
      <c r="E29" s="158"/>
      <c r="F29" s="7"/>
      <c r="G29" s="7"/>
      <c r="H29" s="7"/>
      <c r="I29" s="7"/>
      <c r="J29" s="7"/>
    </row>
    <row r="30" spans="1:10" ht="75.75" customHeight="1" x14ac:dyDescent="0.45">
      <c r="A30" s="26"/>
      <c r="B30" s="129" t="s">
        <v>293</v>
      </c>
      <c r="C30" s="130" t="s">
        <v>123</v>
      </c>
      <c r="D30" s="175" t="s">
        <v>348</v>
      </c>
      <c r="E30" s="159">
        <v>0.2</v>
      </c>
      <c r="F30" s="7"/>
      <c r="G30" s="7"/>
      <c r="H30" s="7"/>
      <c r="I30" s="7"/>
      <c r="J30" s="7"/>
    </row>
    <row r="31" spans="1:10" ht="65.25" customHeight="1" x14ac:dyDescent="0.45">
      <c r="A31" s="26"/>
      <c r="B31" s="132" t="s">
        <v>124</v>
      </c>
      <c r="C31" s="133" t="s">
        <v>125</v>
      </c>
      <c r="D31" s="175" t="s">
        <v>349</v>
      </c>
      <c r="E31" s="159">
        <v>0.4</v>
      </c>
      <c r="F31" s="7"/>
      <c r="G31" s="7"/>
      <c r="H31" s="7"/>
      <c r="I31" s="7"/>
      <c r="J31" s="7"/>
    </row>
    <row r="32" spans="1:10" ht="57" customHeight="1" x14ac:dyDescent="0.45">
      <c r="A32" s="26"/>
      <c r="B32" s="135" t="s">
        <v>294</v>
      </c>
      <c r="C32" s="133" t="s">
        <v>128</v>
      </c>
      <c r="D32" s="175" t="s">
        <v>323</v>
      </c>
      <c r="E32" s="159">
        <v>0.6</v>
      </c>
      <c r="F32" s="7"/>
      <c r="G32" s="7"/>
      <c r="H32" s="7"/>
      <c r="I32" s="7"/>
      <c r="J32" s="7"/>
    </row>
    <row r="33" spans="1:10" ht="66.75" customHeight="1" x14ac:dyDescent="0.45">
      <c r="A33" s="26"/>
      <c r="B33" s="136" t="s">
        <v>295</v>
      </c>
      <c r="C33" s="133" t="s">
        <v>131</v>
      </c>
      <c r="D33" s="175" t="s">
        <v>350</v>
      </c>
      <c r="E33" s="159">
        <v>0.8</v>
      </c>
      <c r="F33" s="7"/>
      <c r="G33" s="7"/>
      <c r="H33" s="7"/>
      <c r="I33" s="7"/>
      <c r="J33" s="7"/>
    </row>
    <row r="34" spans="1:10" ht="79.5" customHeight="1" x14ac:dyDescent="0.45">
      <c r="A34" s="26"/>
      <c r="B34" s="137" t="s">
        <v>296</v>
      </c>
      <c r="C34" s="133" t="s">
        <v>133</v>
      </c>
      <c r="D34" s="175" t="s">
        <v>351</v>
      </c>
      <c r="E34" s="159">
        <v>1</v>
      </c>
      <c r="F34" s="7"/>
      <c r="G34" s="7"/>
      <c r="H34" s="7"/>
      <c r="I34" s="7"/>
      <c r="J34" s="7"/>
    </row>
    <row r="35" spans="1:10" x14ac:dyDescent="0.45">
      <c r="A35" s="26"/>
      <c r="B35" s="26"/>
      <c r="C35" s="26" t="s">
        <v>134</v>
      </c>
      <c r="D35" s="26" t="s">
        <v>135</v>
      </c>
      <c r="E35" s="158"/>
      <c r="F35" s="7"/>
      <c r="G35" s="7"/>
      <c r="H35" s="7"/>
      <c r="I35" s="7"/>
      <c r="J35" s="7"/>
    </row>
    <row r="36" spans="1:10" x14ac:dyDescent="0.45">
      <c r="A36" s="26"/>
      <c r="B36" s="26"/>
      <c r="C36" s="26"/>
      <c r="D36" s="26"/>
      <c r="E36" s="158"/>
      <c r="F36" s="7"/>
      <c r="G36" s="7"/>
      <c r="H36" s="7"/>
      <c r="I36" s="7"/>
      <c r="J36" s="7"/>
    </row>
    <row r="37" spans="1:10" x14ac:dyDescent="0.45">
      <c r="A37" s="26"/>
      <c r="B37" s="26"/>
      <c r="C37" s="26"/>
      <c r="D37" s="26"/>
      <c r="E37" s="158"/>
      <c r="F37" s="7"/>
      <c r="G37" s="7"/>
      <c r="H37" s="7"/>
      <c r="I37" s="7"/>
      <c r="J37" s="7"/>
    </row>
    <row r="38" spans="1:10" ht="60" x14ac:dyDescent="0.45">
      <c r="A38" s="26"/>
      <c r="B38" s="25"/>
      <c r="C38" s="128" t="s">
        <v>120</v>
      </c>
      <c r="D38" s="128" t="s">
        <v>383</v>
      </c>
      <c r="E38" s="158"/>
      <c r="F38" s="7"/>
      <c r="G38" s="7"/>
      <c r="H38" s="7"/>
      <c r="I38" s="7"/>
      <c r="J38" s="7"/>
    </row>
    <row r="39" spans="1:10" ht="95.65" x14ac:dyDescent="0.45">
      <c r="A39" s="26"/>
      <c r="B39" s="129" t="s">
        <v>293</v>
      </c>
      <c r="C39" s="130" t="s">
        <v>123</v>
      </c>
      <c r="D39" s="176" t="s">
        <v>379</v>
      </c>
      <c r="E39" s="159">
        <v>0.2</v>
      </c>
      <c r="F39" s="7"/>
      <c r="G39" s="7"/>
      <c r="H39" s="7"/>
      <c r="I39" s="7"/>
      <c r="J39" s="7"/>
    </row>
    <row r="40" spans="1:10" ht="95.65" x14ac:dyDescent="0.45">
      <c r="A40" s="26"/>
      <c r="B40" s="132" t="s">
        <v>124</v>
      </c>
      <c r="C40" s="133" t="s">
        <v>125</v>
      </c>
      <c r="D40" s="176" t="s">
        <v>380</v>
      </c>
      <c r="E40" s="159">
        <v>0.4</v>
      </c>
      <c r="F40" s="7"/>
      <c r="G40" s="7"/>
      <c r="H40" s="7"/>
      <c r="I40" s="7"/>
      <c r="J40" s="7"/>
    </row>
    <row r="41" spans="1:10" ht="95.65" x14ac:dyDescent="0.45">
      <c r="A41" s="26"/>
      <c r="B41" s="135" t="s">
        <v>294</v>
      </c>
      <c r="C41" s="133" t="s">
        <v>128</v>
      </c>
      <c r="D41" s="176" t="s">
        <v>381</v>
      </c>
      <c r="E41" s="159">
        <v>0.6</v>
      </c>
      <c r="F41" s="7"/>
      <c r="G41" s="7"/>
      <c r="H41" s="7"/>
      <c r="I41" s="7"/>
      <c r="J41" s="7"/>
    </row>
    <row r="42" spans="1:10" ht="95.65" x14ac:dyDescent="0.45">
      <c r="A42" s="26"/>
      <c r="B42" s="136" t="s">
        <v>295</v>
      </c>
      <c r="C42" s="133" t="s">
        <v>131</v>
      </c>
      <c r="D42" s="176" t="s">
        <v>382</v>
      </c>
      <c r="E42" s="159">
        <v>0.8</v>
      </c>
      <c r="F42" s="7"/>
      <c r="G42" s="7"/>
      <c r="H42" s="7"/>
      <c r="I42" s="7"/>
      <c r="J42" s="7"/>
    </row>
    <row r="43" spans="1:10" ht="95.65" x14ac:dyDescent="0.45">
      <c r="A43" s="26"/>
      <c r="B43" s="137" t="s">
        <v>296</v>
      </c>
      <c r="C43" s="133" t="s">
        <v>133</v>
      </c>
      <c r="D43" s="176" t="s">
        <v>384</v>
      </c>
      <c r="E43" s="159">
        <v>1</v>
      </c>
      <c r="F43" s="7"/>
      <c r="G43" s="7"/>
      <c r="H43" s="7"/>
      <c r="I43" s="7"/>
      <c r="J43" s="7"/>
    </row>
    <row r="44" spans="1:10" x14ac:dyDescent="0.45">
      <c r="A44" s="26"/>
      <c r="B44" s="26"/>
      <c r="C44" s="26"/>
      <c r="D44" s="26"/>
      <c r="E44" s="158"/>
      <c r="F44" s="7"/>
      <c r="G44" s="7"/>
      <c r="H44" s="7"/>
      <c r="I44" s="7"/>
      <c r="J44" s="7"/>
    </row>
    <row r="45" spans="1:10" ht="56.25" customHeight="1" x14ac:dyDescent="0.45">
      <c r="A45" s="26"/>
      <c r="B45" s="26"/>
      <c r="C45" s="26"/>
      <c r="D45" s="128" t="s">
        <v>308</v>
      </c>
      <c r="E45" s="158"/>
      <c r="F45" s="7"/>
      <c r="G45" s="7"/>
      <c r="H45" s="7"/>
      <c r="I45" s="7"/>
      <c r="J45" s="7"/>
    </row>
    <row r="46" spans="1:10" ht="94.5" customHeight="1" x14ac:dyDescent="0.45">
      <c r="A46" s="26"/>
      <c r="B46" s="136" t="s">
        <v>295</v>
      </c>
      <c r="C46" s="26"/>
      <c r="D46" s="134" t="s">
        <v>476</v>
      </c>
      <c r="E46" s="159">
        <v>0.8</v>
      </c>
      <c r="F46" s="7"/>
      <c r="G46" s="7"/>
      <c r="H46" s="7"/>
      <c r="I46" s="7"/>
      <c r="J46" s="7"/>
    </row>
    <row r="47" spans="1:10" ht="105.75" customHeight="1" x14ac:dyDescent="0.45">
      <c r="A47" s="26"/>
      <c r="B47" s="137" t="s">
        <v>296</v>
      </c>
      <c r="C47" s="27"/>
      <c r="D47" s="134" t="s">
        <v>477</v>
      </c>
      <c r="E47" s="159">
        <v>1</v>
      </c>
      <c r="F47" s="7"/>
      <c r="G47" s="7"/>
      <c r="H47" s="7"/>
      <c r="I47" s="7"/>
      <c r="J47" s="7"/>
    </row>
    <row r="48" spans="1:10" x14ac:dyDescent="0.45">
      <c r="A48" s="26"/>
      <c r="B48" s="23"/>
      <c r="C48" s="23"/>
      <c r="D48" s="23"/>
      <c r="E48" s="158"/>
      <c r="F48" s="7"/>
      <c r="G48" s="7"/>
      <c r="H48" s="7"/>
      <c r="I48" s="7"/>
      <c r="J48" s="7"/>
    </row>
    <row r="49" spans="1:10" x14ac:dyDescent="0.45">
      <c r="A49" s="26"/>
      <c r="B49" s="23"/>
      <c r="C49" s="23"/>
      <c r="D49" s="23"/>
      <c r="E49" s="158"/>
      <c r="F49" s="7"/>
      <c r="G49" s="7"/>
      <c r="H49" s="7"/>
      <c r="I49" s="7"/>
      <c r="J49" s="7"/>
    </row>
    <row r="50" spans="1:10" ht="20.25" x14ac:dyDescent="0.45">
      <c r="A50" s="26"/>
      <c r="B50" s="26"/>
      <c r="C50" s="27"/>
      <c r="D50" s="27"/>
      <c r="E50" s="158"/>
      <c r="F50" s="7"/>
      <c r="G50" s="7"/>
      <c r="H50" s="7"/>
      <c r="I50" s="7"/>
      <c r="J50" s="7"/>
    </row>
    <row r="51" spans="1:10" ht="46.5" customHeight="1" x14ac:dyDescent="0.45">
      <c r="A51" s="26"/>
      <c r="B51" s="26"/>
      <c r="C51" s="26"/>
      <c r="D51" s="128" t="s">
        <v>478</v>
      </c>
      <c r="E51" s="158"/>
      <c r="F51" s="7"/>
      <c r="G51" s="7"/>
      <c r="H51" s="7"/>
      <c r="I51" s="7"/>
      <c r="J51" s="7"/>
    </row>
    <row r="52" spans="1:10" ht="90" customHeight="1" x14ac:dyDescent="0.45">
      <c r="A52" s="26"/>
      <c r="B52" s="136" t="s">
        <v>295</v>
      </c>
      <c r="C52" s="26"/>
      <c r="D52" s="134" t="s">
        <v>346</v>
      </c>
      <c r="E52" s="159">
        <v>0.8</v>
      </c>
      <c r="F52" s="7"/>
      <c r="G52" s="7"/>
      <c r="H52" s="7"/>
      <c r="I52" s="7"/>
      <c r="J52" s="7"/>
    </row>
    <row r="53" spans="1:10" ht="63.75" x14ac:dyDescent="0.45">
      <c r="A53" s="26"/>
      <c r="B53" s="137" t="s">
        <v>296</v>
      </c>
      <c r="C53" s="27"/>
      <c r="D53" s="134" t="s">
        <v>347</v>
      </c>
      <c r="E53" s="159">
        <v>1</v>
      </c>
      <c r="F53" s="7"/>
      <c r="G53" s="7"/>
      <c r="H53" s="7"/>
      <c r="I53" s="7"/>
      <c r="J53" s="7"/>
    </row>
    <row r="54" spans="1:10" ht="20.25" x14ac:dyDescent="0.45">
      <c r="A54" s="26"/>
      <c r="B54" s="26"/>
      <c r="C54" s="27"/>
      <c r="D54" s="27"/>
      <c r="E54" s="158"/>
      <c r="F54" s="7"/>
      <c r="G54" s="7"/>
      <c r="H54" s="7"/>
      <c r="I54" s="7"/>
      <c r="J54" s="7"/>
    </row>
    <row r="55" spans="1:10" ht="20.25" x14ac:dyDescent="0.45">
      <c r="A55" s="26"/>
      <c r="B55" s="26"/>
      <c r="C55" s="27"/>
      <c r="D55" s="27"/>
      <c r="E55" s="158"/>
      <c r="F55" s="7"/>
      <c r="G55" s="7"/>
      <c r="H55" s="7"/>
      <c r="I55" s="7"/>
      <c r="J55" s="7"/>
    </row>
    <row r="56" spans="1:10" ht="20.25" x14ac:dyDescent="0.45">
      <c r="A56" s="26"/>
      <c r="B56" s="26"/>
      <c r="C56" s="27"/>
      <c r="D56" s="27"/>
      <c r="E56" s="158"/>
      <c r="F56" s="7"/>
      <c r="G56" s="7"/>
      <c r="H56" s="7"/>
      <c r="I56" s="7"/>
      <c r="J56" s="7"/>
    </row>
    <row r="57" spans="1:10" ht="20.25" x14ac:dyDescent="0.45">
      <c r="A57" s="26"/>
      <c r="B57" s="26"/>
      <c r="C57" s="27"/>
      <c r="D57" s="27"/>
      <c r="E57" s="158"/>
      <c r="F57" s="7"/>
      <c r="G57" s="7"/>
      <c r="H57" s="7"/>
      <c r="I57" s="7"/>
      <c r="J57" s="7"/>
    </row>
    <row r="58" spans="1:10" ht="20.25" x14ac:dyDescent="0.45">
      <c r="A58" s="26"/>
      <c r="B58" s="26"/>
      <c r="C58" s="27"/>
      <c r="D58" s="27"/>
      <c r="E58" s="158"/>
      <c r="F58" s="7"/>
      <c r="G58" s="7"/>
      <c r="H58" s="7"/>
      <c r="I58" s="7"/>
      <c r="J58" s="7"/>
    </row>
    <row r="59" spans="1:10" ht="20.25" x14ac:dyDescent="0.45">
      <c r="A59" s="26"/>
      <c r="B59" s="26"/>
      <c r="C59" s="27"/>
      <c r="D59" s="27"/>
      <c r="E59" s="158"/>
      <c r="F59" s="7"/>
      <c r="G59" s="7"/>
      <c r="H59" s="7"/>
      <c r="I59" s="7"/>
      <c r="J59" s="7"/>
    </row>
    <row r="60" spans="1:10" ht="20.25" x14ac:dyDescent="0.45">
      <c r="A60" s="26"/>
      <c r="B60" s="26"/>
      <c r="C60" s="27"/>
      <c r="D60" s="27"/>
      <c r="E60" s="158"/>
      <c r="F60" s="7"/>
      <c r="G60" s="7"/>
      <c r="H60" s="7"/>
      <c r="I60" s="7"/>
      <c r="J60" s="7"/>
    </row>
    <row r="61" spans="1:10" ht="20.25" x14ac:dyDescent="0.45">
      <c r="A61" s="26"/>
      <c r="B61" s="26"/>
      <c r="C61" s="27"/>
      <c r="D61" s="27"/>
      <c r="E61" s="158"/>
      <c r="F61" s="7"/>
      <c r="G61" s="7"/>
      <c r="H61" s="7"/>
      <c r="I61" s="7"/>
      <c r="J61" s="7"/>
    </row>
    <row r="62" spans="1:10" ht="20.25" x14ac:dyDescent="0.45">
      <c r="A62" s="26"/>
      <c r="B62" s="26"/>
      <c r="C62" s="27"/>
      <c r="D62" s="27"/>
      <c r="E62" s="158"/>
      <c r="F62" s="7"/>
      <c r="G62" s="7"/>
      <c r="H62" s="7"/>
      <c r="I62" s="7"/>
      <c r="J62" s="7"/>
    </row>
    <row r="63" spans="1:10" ht="20.25" x14ac:dyDescent="0.45">
      <c r="A63" s="26"/>
      <c r="B63" s="26"/>
      <c r="C63" s="27"/>
      <c r="D63" s="27"/>
      <c r="E63" s="158"/>
      <c r="F63" s="7"/>
      <c r="G63" s="7"/>
      <c r="H63" s="7"/>
      <c r="I63" s="7"/>
      <c r="J63" s="7"/>
    </row>
    <row r="64" spans="1:10" ht="20.25" x14ac:dyDescent="0.45">
      <c r="A64" s="26"/>
      <c r="B64" s="26"/>
      <c r="C64" s="27"/>
      <c r="D64" s="27"/>
      <c r="E64" s="158"/>
      <c r="F64" s="7"/>
      <c r="G64" s="7"/>
      <c r="H64" s="7"/>
      <c r="I64" s="7"/>
      <c r="J64" s="7"/>
    </row>
    <row r="65" spans="1:10" ht="20.25" x14ac:dyDescent="0.45">
      <c r="A65" s="26"/>
      <c r="B65" s="26"/>
      <c r="C65" s="27"/>
      <c r="D65" s="27"/>
      <c r="E65" s="158"/>
      <c r="F65" s="7"/>
      <c r="G65" s="7"/>
      <c r="H65" s="7"/>
      <c r="I65" s="7"/>
      <c r="J65" s="7"/>
    </row>
    <row r="66" spans="1:10" ht="20.25" x14ac:dyDescent="0.45">
      <c r="A66" s="26"/>
      <c r="B66" s="26"/>
      <c r="C66" s="27"/>
      <c r="D66" s="27"/>
      <c r="E66" s="158"/>
      <c r="F66" s="7"/>
      <c r="G66" s="7"/>
      <c r="H66" s="7"/>
      <c r="I66" s="7"/>
      <c r="J66" s="7"/>
    </row>
    <row r="67" spans="1:10" ht="20.25" x14ac:dyDescent="0.45">
      <c r="A67" s="26"/>
      <c r="B67" s="26"/>
      <c r="C67" s="27"/>
      <c r="D67" s="27"/>
      <c r="E67" s="158"/>
      <c r="F67" s="7"/>
      <c r="G67" s="7"/>
      <c r="H67" s="7"/>
      <c r="I67" s="7"/>
      <c r="J67" s="7"/>
    </row>
    <row r="68" spans="1:10" ht="20.25" x14ac:dyDescent="0.45">
      <c r="A68" s="26"/>
      <c r="B68" s="26"/>
      <c r="C68" s="27"/>
      <c r="D68" s="27"/>
      <c r="E68" s="158"/>
      <c r="F68" s="7"/>
      <c r="G68" s="7"/>
      <c r="H68" s="7"/>
      <c r="I68" s="7"/>
      <c r="J68" s="7"/>
    </row>
    <row r="69" spans="1:10" ht="20.25" x14ac:dyDescent="0.45">
      <c r="A69" s="26"/>
      <c r="B69" s="26"/>
      <c r="C69" s="27"/>
      <c r="D69" s="27"/>
      <c r="E69" s="158"/>
      <c r="F69" s="7"/>
      <c r="G69" s="7"/>
      <c r="H69" s="7"/>
      <c r="I69" s="7"/>
      <c r="J69" s="7"/>
    </row>
    <row r="70" spans="1:10" ht="20.25" x14ac:dyDescent="0.45">
      <c r="A70" s="26"/>
      <c r="B70" s="26"/>
      <c r="C70" s="27"/>
      <c r="D70" s="27"/>
      <c r="E70" s="158"/>
      <c r="F70" s="7"/>
      <c r="G70" s="7"/>
      <c r="H70" s="7"/>
      <c r="I70" s="7"/>
      <c r="J70" s="7"/>
    </row>
    <row r="71" spans="1:10" ht="20.25" x14ac:dyDescent="0.45">
      <c r="A71" s="26"/>
      <c r="B71" s="26"/>
      <c r="C71" s="27"/>
      <c r="D71" s="27"/>
      <c r="E71" s="158"/>
      <c r="F71" s="7"/>
      <c r="G71" s="7"/>
      <c r="H71" s="7"/>
      <c r="I71" s="7"/>
      <c r="J71" s="7"/>
    </row>
    <row r="72" spans="1:10" ht="20.25" x14ac:dyDescent="0.45">
      <c r="A72" s="26"/>
      <c r="B72" s="26"/>
      <c r="C72" s="27"/>
      <c r="D72" s="27"/>
      <c r="E72" s="158"/>
      <c r="F72" s="7"/>
      <c r="G72" s="7"/>
      <c r="H72" s="7"/>
      <c r="I72" s="7"/>
      <c r="J72" s="7"/>
    </row>
    <row r="73" spans="1:10" ht="20.25" x14ac:dyDescent="0.45">
      <c r="A73" s="26"/>
      <c r="B73" s="26"/>
      <c r="C73" s="27"/>
      <c r="D73" s="27"/>
      <c r="E73" s="158"/>
      <c r="F73" s="7"/>
      <c r="G73" s="7"/>
      <c r="H73" s="7"/>
      <c r="I73" s="7"/>
      <c r="J73" s="7"/>
    </row>
    <row r="74" spans="1:10" ht="20.25" x14ac:dyDescent="0.45">
      <c r="A74" s="26"/>
      <c r="B74" s="26"/>
      <c r="C74" s="27"/>
      <c r="D74" s="27"/>
      <c r="E74" s="158"/>
      <c r="F74" s="7"/>
      <c r="G74" s="7"/>
      <c r="H74" s="7"/>
      <c r="I74" s="7"/>
      <c r="J74" s="7"/>
    </row>
    <row r="75" spans="1:10" ht="20.25" x14ac:dyDescent="0.45">
      <c r="A75" s="26"/>
      <c r="B75" s="26"/>
      <c r="C75" s="27"/>
      <c r="D75" s="27"/>
      <c r="E75" s="158"/>
      <c r="F75" s="7"/>
      <c r="G75" s="7"/>
      <c r="H75" s="7"/>
      <c r="I75" s="7"/>
      <c r="J75" s="7"/>
    </row>
    <row r="76" spans="1:10" ht="20.25" x14ac:dyDescent="0.45">
      <c r="A76" s="26"/>
      <c r="B76" s="26"/>
      <c r="C76" s="27"/>
      <c r="D76" s="27"/>
      <c r="E76" s="158"/>
      <c r="F76" s="7"/>
      <c r="G76" s="7"/>
      <c r="H76" s="7"/>
      <c r="I76" s="7"/>
      <c r="J76" s="7"/>
    </row>
    <row r="77" spans="1:10" ht="20.25" x14ac:dyDescent="0.45">
      <c r="A77" s="26"/>
      <c r="B77" s="26"/>
      <c r="C77" s="27"/>
      <c r="D77" s="27"/>
      <c r="E77" s="158"/>
      <c r="F77" s="7"/>
      <c r="G77" s="7"/>
      <c r="H77" s="7"/>
      <c r="I77" s="7"/>
      <c r="J77" s="7"/>
    </row>
    <row r="78" spans="1:10" ht="20.25" x14ac:dyDescent="0.45">
      <c r="A78" s="26"/>
      <c r="B78" s="26"/>
      <c r="C78" s="27"/>
      <c r="D78" s="27"/>
      <c r="E78" s="158"/>
      <c r="F78" s="7"/>
      <c r="G78" s="7"/>
      <c r="H78" s="7"/>
      <c r="I78" s="7"/>
      <c r="J78" s="7"/>
    </row>
    <row r="79" spans="1:10" ht="20.25" x14ac:dyDescent="0.45">
      <c r="A79" s="26"/>
      <c r="B79" s="26"/>
      <c r="C79" s="27"/>
      <c r="D79" s="27"/>
      <c r="E79" s="158"/>
      <c r="F79" s="7"/>
      <c r="G79" s="7"/>
      <c r="H79" s="7"/>
      <c r="I79" s="7"/>
      <c r="J79" s="7"/>
    </row>
    <row r="80" spans="1:10" s="7" customFormat="1" ht="20.25" x14ac:dyDescent="0.45">
      <c r="A80" s="26"/>
      <c r="B80" s="26"/>
      <c r="C80" s="27"/>
      <c r="D80" s="27"/>
      <c r="E80" s="158"/>
    </row>
    <row r="81" spans="1:5" s="7" customFormat="1" ht="20.25" x14ac:dyDescent="0.45">
      <c r="A81" s="26"/>
      <c r="B81" s="26"/>
      <c r="C81" s="27"/>
      <c r="D81" s="27"/>
      <c r="E81" s="158"/>
    </row>
    <row r="82" spans="1:5" s="7" customFormat="1" ht="20.25" x14ac:dyDescent="0.45">
      <c r="A82" s="26"/>
      <c r="B82" s="26"/>
      <c r="C82" s="27"/>
      <c r="D82" s="27"/>
      <c r="E82" s="158"/>
    </row>
    <row r="83" spans="1:5" s="7" customFormat="1" ht="20.25" x14ac:dyDescent="0.45">
      <c r="A83" s="26"/>
      <c r="B83" s="26"/>
      <c r="C83" s="27"/>
      <c r="D83" s="27"/>
      <c r="E83" s="158"/>
    </row>
    <row r="84" spans="1:5" s="7" customFormat="1" ht="20.25" x14ac:dyDescent="0.45">
      <c r="A84" s="26"/>
      <c r="B84" s="26"/>
      <c r="C84" s="27"/>
      <c r="D84" s="27"/>
      <c r="E84" s="158"/>
    </row>
    <row r="85" spans="1:5" s="7" customFormat="1" ht="20.25" x14ac:dyDescent="0.45">
      <c r="A85" s="26"/>
      <c r="B85" s="26"/>
      <c r="C85" s="27"/>
      <c r="D85" s="27"/>
      <c r="E85" s="158"/>
    </row>
    <row r="86" spans="1:5" s="7" customFormat="1" ht="20.25" x14ac:dyDescent="0.45">
      <c r="A86" s="26"/>
      <c r="B86" s="26"/>
      <c r="C86" s="27"/>
      <c r="D86" s="27"/>
      <c r="E86" s="158"/>
    </row>
    <row r="87" spans="1:5" s="7" customFormat="1" ht="20.25" x14ac:dyDescent="0.45">
      <c r="A87" s="26"/>
      <c r="B87" s="26"/>
      <c r="C87" s="27"/>
      <c r="D87" s="27"/>
      <c r="E87" s="158"/>
    </row>
    <row r="88" spans="1:5" s="7" customFormat="1" ht="20.25" x14ac:dyDescent="0.45">
      <c r="A88" s="26"/>
      <c r="B88" s="26"/>
      <c r="C88" s="27"/>
      <c r="D88" s="27"/>
      <c r="E88" s="158"/>
    </row>
    <row r="89" spans="1:5" s="7" customFormat="1" ht="20.25" x14ac:dyDescent="0.45">
      <c r="A89" s="26"/>
      <c r="B89" s="26"/>
      <c r="C89" s="27"/>
      <c r="D89" s="27"/>
      <c r="E89" s="158"/>
    </row>
    <row r="90" spans="1:5" s="7" customFormat="1" ht="20.25" x14ac:dyDescent="0.45">
      <c r="A90" s="26"/>
      <c r="B90" s="26"/>
      <c r="C90" s="27"/>
      <c r="D90" s="27"/>
      <c r="E90" s="158"/>
    </row>
    <row r="91" spans="1:5" s="7" customFormat="1" ht="20.25" x14ac:dyDescent="0.45">
      <c r="A91" s="26"/>
      <c r="B91" s="26"/>
      <c r="C91" s="27"/>
      <c r="D91" s="27"/>
      <c r="E91" s="158"/>
    </row>
    <row r="92" spans="1:5" s="7" customFormat="1" ht="20.25" x14ac:dyDescent="0.45">
      <c r="A92" s="26"/>
      <c r="B92" s="26"/>
      <c r="C92" s="27"/>
      <c r="D92" s="27"/>
      <c r="E92" s="158"/>
    </row>
    <row r="93" spans="1:5" s="7" customFormat="1" ht="20.25" x14ac:dyDescent="0.45">
      <c r="A93" s="26"/>
      <c r="B93" s="26"/>
      <c r="C93" s="27"/>
      <c r="D93" s="27"/>
      <c r="E93" s="158"/>
    </row>
    <row r="94" spans="1:5" s="7" customFormat="1" ht="20.25" x14ac:dyDescent="0.45">
      <c r="A94" s="26"/>
      <c r="B94" s="26"/>
      <c r="C94" s="27"/>
      <c r="D94" s="27"/>
      <c r="E94" s="158"/>
    </row>
    <row r="95" spans="1:5" s="7" customFormat="1" ht="20.25" x14ac:dyDescent="0.45">
      <c r="A95" s="26"/>
      <c r="B95" s="26"/>
      <c r="C95" s="27"/>
      <c r="D95" s="27"/>
      <c r="E95" s="158"/>
    </row>
    <row r="96" spans="1:5" s="7" customFormat="1" ht="20.25" x14ac:dyDescent="0.45">
      <c r="A96" s="26"/>
      <c r="B96" s="26"/>
      <c r="C96" s="27"/>
      <c r="D96" s="27"/>
      <c r="E96" s="158"/>
    </row>
    <row r="97" spans="1:5" s="7" customFormat="1" ht="20.25" x14ac:dyDescent="0.45">
      <c r="A97" s="26"/>
      <c r="B97" s="26"/>
      <c r="C97" s="27"/>
      <c r="D97" s="27"/>
      <c r="E97" s="158"/>
    </row>
    <row r="98" spans="1:5" s="7" customFormat="1" ht="20.25" x14ac:dyDescent="0.45">
      <c r="A98" s="26"/>
      <c r="B98" s="26"/>
      <c r="C98" s="27"/>
      <c r="D98" s="27"/>
      <c r="E98" s="158"/>
    </row>
    <row r="99" spans="1:5" s="7" customFormat="1" ht="20.25" x14ac:dyDescent="0.45">
      <c r="A99" s="26"/>
      <c r="B99" s="26"/>
      <c r="C99" s="27"/>
      <c r="D99" s="27"/>
      <c r="E99" s="158"/>
    </row>
    <row r="100" spans="1:5" s="7" customFormat="1" ht="20.25" x14ac:dyDescent="0.45">
      <c r="A100" s="26"/>
      <c r="B100" s="26"/>
      <c r="C100" s="27"/>
      <c r="D100" s="27"/>
      <c r="E100" s="158"/>
    </row>
    <row r="101" spans="1:5" s="7" customFormat="1" ht="20.25" x14ac:dyDescent="0.45">
      <c r="A101" s="26"/>
      <c r="B101" s="26"/>
      <c r="C101" s="27"/>
      <c r="D101" s="27"/>
      <c r="E101" s="158"/>
    </row>
    <row r="102" spans="1:5" s="7" customFormat="1" ht="20.25" x14ac:dyDescent="0.45">
      <c r="A102" s="26"/>
      <c r="B102" s="26"/>
      <c r="C102" s="27"/>
      <c r="D102" s="27"/>
      <c r="E102" s="158"/>
    </row>
    <row r="103" spans="1:5" s="7" customFormat="1" ht="20.25" x14ac:dyDescent="0.45">
      <c r="A103" s="26"/>
      <c r="B103" s="26"/>
      <c r="C103" s="27"/>
      <c r="D103" s="27"/>
      <c r="E103" s="158"/>
    </row>
    <row r="104" spans="1:5" s="7" customFormat="1" ht="20.25" x14ac:dyDescent="0.45">
      <c r="A104" s="26"/>
      <c r="B104" s="26"/>
      <c r="C104" s="27"/>
      <c r="D104" s="27"/>
      <c r="E104" s="158"/>
    </row>
    <row r="105" spans="1:5" s="7" customFormat="1" ht="20.25" x14ac:dyDescent="0.45">
      <c r="A105" s="26"/>
      <c r="B105" s="26"/>
      <c r="C105" s="27"/>
      <c r="D105" s="27"/>
      <c r="E105" s="158"/>
    </row>
    <row r="106" spans="1:5" s="7" customFormat="1" ht="20.25" x14ac:dyDescent="0.45">
      <c r="A106" s="26"/>
      <c r="B106" s="26"/>
      <c r="C106" s="27"/>
      <c r="D106" s="27"/>
      <c r="E106" s="158"/>
    </row>
    <row r="107" spans="1:5" s="7" customFormat="1" ht="20.25" x14ac:dyDescent="0.45">
      <c r="A107" s="26"/>
      <c r="B107" s="26"/>
      <c r="C107" s="27"/>
      <c r="D107" s="27"/>
      <c r="E107" s="158"/>
    </row>
    <row r="108" spans="1:5" s="7" customFormat="1" ht="20.25" x14ac:dyDescent="0.45">
      <c r="A108" s="26"/>
      <c r="B108" s="26"/>
      <c r="C108" s="27"/>
      <c r="D108" s="27"/>
      <c r="E108" s="158"/>
    </row>
    <row r="109" spans="1:5" s="7" customFormat="1" ht="20.25" x14ac:dyDescent="0.45">
      <c r="A109" s="26"/>
      <c r="B109" s="26"/>
      <c r="C109" s="27"/>
      <c r="D109" s="27"/>
      <c r="E109" s="158"/>
    </row>
    <row r="110" spans="1:5" s="7" customFormat="1" ht="20.25" x14ac:dyDescent="0.45">
      <c r="A110" s="26"/>
      <c r="B110" s="26"/>
      <c r="C110" s="27"/>
      <c r="D110" s="27"/>
      <c r="E110" s="158"/>
    </row>
    <row r="111" spans="1:5" s="7" customFormat="1" ht="20.25" x14ac:dyDescent="0.45">
      <c r="A111" s="26"/>
      <c r="B111" s="26"/>
      <c r="C111" s="27"/>
      <c r="D111" s="27"/>
      <c r="E111" s="158"/>
    </row>
    <row r="112" spans="1:5" s="7" customFormat="1" ht="20.25" x14ac:dyDescent="0.45">
      <c r="A112" s="26"/>
      <c r="B112" s="26"/>
      <c r="C112" s="27"/>
      <c r="D112" s="27"/>
      <c r="E112" s="158"/>
    </row>
    <row r="113" spans="1:5" s="7" customFormat="1" ht="20.25" x14ac:dyDescent="0.45">
      <c r="A113" s="26"/>
      <c r="B113" s="26"/>
      <c r="C113" s="27"/>
      <c r="D113" s="27"/>
      <c r="E113" s="158"/>
    </row>
    <row r="114" spans="1:5" s="7" customFormat="1" ht="20.25" x14ac:dyDescent="0.45">
      <c r="A114" s="26"/>
      <c r="B114" s="26"/>
      <c r="C114" s="27"/>
      <c r="D114" s="27"/>
      <c r="E114" s="158"/>
    </row>
    <row r="115" spans="1:5" s="7" customFormat="1" ht="20.25" x14ac:dyDescent="0.45">
      <c r="A115" s="26"/>
      <c r="B115" s="26"/>
      <c r="C115" s="27"/>
      <c r="D115" s="27"/>
      <c r="E115" s="158"/>
    </row>
    <row r="116" spans="1:5" s="7" customFormat="1" ht="20.25" x14ac:dyDescent="0.45">
      <c r="A116" s="26"/>
      <c r="B116" s="26"/>
      <c r="C116" s="27"/>
      <c r="D116" s="27"/>
      <c r="E116" s="158"/>
    </row>
    <row r="117" spans="1:5" s="7" customFormat="1" ht="20.25" x14ac:dyDescent="0.45">
      <c r="A117" s="26"/>
      <c r="B117" s="26"/>
      <c r="C117" s="27"/>
      <c r="D117" s="27"/>
      <c r="E117" s="158"/>
    </row>
    <row r="118" spans="1:5" s="7" customFormat="1" ht="20.25" x14ac:dyDescent="0.45">
      <c r="A118" s="26"/>
      <c r="B118" s="26"/>
      <c r="C118" s="27"/>
      <c r="D118" s="27"/>
      <c r="E118" s="158"/>
    </row>
    <row r="119" spans="1:5" s="7" customFormat="1" ht="20.25" x14ac:dyDescent="0.45">
      <c r="A119" s="26"/>
      <c r="B119" s="26"/>
      <c r="C119" s="27"/>
      <c r="D119" s="27"/>
      <c r="E119" s="158"/>
    </row>
    <row r="120" spans="1:5" s="7" customFormat="1" ht="20.25" x14ac:dyDescent="0.45">
      <c r="A120" s="26"/>
      <c r="B120" s="26"/>
      <c r="C120" s="27"/>
      <c r="D120" s="27"/>
      <c r="E120" s="158"/>
    </row>
    <row r="121" spans="1:5" s="7" customFormat="1" ht="20.25" x14ac:dyDescent="0.45">
      <c r="A121" s="26"/>
      <c r="B121" s="26"/>
      <c r="C121" s="27"/>
      <c r="D121" s="27"/>
      <c r="E121" s="158"/>
    </row>
    <row r="122" spans="1:5" s="7" customFormat="1" ht="20.25" x14ac:dyDescent="0.45">
      <c r="A122" s="26"/>
      <c r="B122" s="26"/>
      <c r="C122" s="27"/>
      <c r="D122" s="27"/>
      <c r="E122" s="158"/>
    </row>
    <row r="123" spans="1:5" s="7" customFormat="1" ht="20.25" x14ac:dyDescent="0.45">
      <c r="A123" s="26"/>
      <c r="B123" s="26"/>
      <c r="C123" s="27"/>
      <c r="D123" s="27"/>
      <c r="E123" s="158"/>
    </row>
    <row r="124" spans="1:5" s="7" customFormat="1" ht="20.25" x14ac:dyDescent="0.45">
      <c r="A124" s="26"/>
      <c r="B124" s="26"/>
      <c r="C124" s="27"/>
      <c r="D124" s="27"/>
      <c r="E124" s="158"/>
    </row>
    <row r="125" spans="1:5" s="7" customFormat="1" ht="20.25" x14ac:dyDescent="0.45">
      <c r="A125" s="26"/>
      <c r="B125" s="26"/>
      <c r="C125" s="27"/>
      <c r="D125" s="27"/>
      <c r="E125" s="158"/>
    </row>
    <row r="126" spans="1:5" s="7" customFormat="1" ht="20.25" x14ac:dyDescent="0.45">
      <c r="A126" s="26"/>
      <c r="B126" s="26"/>
      <c r="C126" s="27"/>
      <c r="D126" s="27"/>
      <c r="E126" s="158"/>
    </row>
    <row r="127" spans="1:5" s="7" customFormat="1" ht="20.25" x14ac:dyDescent="0.45">
      <c r="A127" s="26"/>
      <c r="B127" s="26"/>
      <c r="C127" s="27"/>
      <c r="D127" s="27"/>
      <c r="E127" s="158"/>
    </row>
    <row r="128" spans="1:5" s="7" customFormat="1" ht="20.25" x14ac:dyDescent="0.45">
      <c r="A128" s="26"/>
      <c r="B128" s="26"/>
      <c r="C128" s="27"/>
      <c r="D128" s="27"/>
      <c r="E128" s="158"/>
    </row>
    <row r="129" spans="1:5" s="7" customFormat="1" ht="20.25" x14ac:dyDescent="0.45">
      <c r="A129" s="26"/>
      <c r="B129" s="26"/>
      <c r="C129" s="27"/>
      <c r="D129" s="27"/>
      <c r="E129" s="158"/>
    </row>
    <row r="130" spans="1:5" s="7" customFormat="1" ht="20.25" x14ac:dyDescent="0.45">
      <c r="A130" s="26"/>
      <c r="B130" s="26"/>
      <c r="C130" s="27"/>
      <c r="D130" s="27"/>
      <c r="E130" s="158"/>
    </row>
    <row r="131" spans="1:5" s="7" customFormat="1" ht="20.25" x14ac:dyDescent="0.45">
      <c r="A131" s="26"/>
      <c r="B131" s="26"/>
      <c r="C131" s="27"/>
      <c r="D131" s="27"/>
      <c r="E131" s="158"/>
    </row>
    <row r="132" spans="1:5" s="7" customFormat="1" ht="20.25" x14ac:dyDescent="0.45">
      <c r="A132" s="26"/>
      <c r="B132" s="26"/>
      <c r="C132" s="27"/>
      <c r="D132" s="27"/>
      <c r="E132" s="158"/>
    </row>
    <row r="133" spans="1:5" s="7" customFormat="1" ht="20.25" x14ac:dyDescent="0.45">
      <c r="A133" s="26"/>
      <c r="B133" s="26"/>
      <c r="C133" s="27"/>
      <c r="D133" s="27"/>
      <c r="E133" s="158"/>
    </row>
    <row r="134" spans="1:5" s="7" customFormat="1" ht="20.25" x14ac:dyDescent="0.45">
      <c r="A134" s="26"/>
      <c r="B134" s="26"/>
      <c r="C134" s="27"/>
      <c r="D134" s="27"/>
      <c r="E134" s="158"/>
    </row>
    <row r="135" spans="1:5" s="7" customFormat="1" ht="20.25" x14ac:dyDescent="0.45">
      <c r="A135" s="26"/>
      <c r="B135" s="26"/>
      <c r="C135" s="27"/>
      <c r="D135" s="27"/>
      <c r="E135" s="158"/>
    </row>
    <row r="136" spans="1:5" s="7" customFormat="1" ht="20.25" x14ac:dyDescent="0.45">
      <c r="A136" s="26"/>
      <c r="B136" s="26"/>
      <c r="C136" s="27"/>
      <c r="D136" s="27"/>
      <c r="E136" s="158"/>
    </row>
    <row r="137" spans="1:5" s="7" customFormat="1" ht="20.25" x14ac:dyDescent="0.45">
      <c r="A137" s="26"/>
      <c r="B137" s="26"/>
      <c r="C137" s="27"/>
      <c r="D137" s="27"/>
      <c r="E137" s="158"/>
    </row>
    <row r="138" spans="1:5" s="7" customFormat="1" ht="20.25" x14ac:dyDescent="0.45">
      <c r="A138" s="26"/>
      <c r="B138" s="26"/>
      <c r="C138" s="27"/>
      <c r="D138" s="27"/>
      <c r="E138" s="158"/>
    </row>
    <row r="139" spans="1:5" s="7" customFormat="1" ht="20.25" x14ac:dyDescent="0.45">
      <c r="A139" s="26"/>
      <c r="B139" s="26"/>
      <c r="C139" s="27"/>
      <c r="D139" s="27"/>
      <c r="E139" s="158"/>
    </row>
    <row r="140" spans="1:5" s="7" customFormat="1" ht="20.25" x14ac:dyDescent="0.45">
      <c r="A140" s="26"/>
      <c r="B140" s="26"/>
      <c r="C140" s="27"/>
      <c r="D140" s="27"/>
      <c r="E140" s="158"/>
    </row>
    <row r="141" spans="1:5" s="7" customFormat="1" ht="20.25" x14ac:dyDescent="0.45">
      <c r="A141" s="26"/>
      <c r="B141" s="26"/>
      <c r="C141" s="27"/>
      <c r="D141" s="27"/>
      <c r="E141" s="158"/>
    </row>
    <row r="142" spans="1:5" s="7" customFormat="1" ht="20.25" x14ac:dyDescent="0.45">
      <c r="A142" s="26"/>
      <c r="B142" s="26"/>
      <c r="C142" s="27"/>
      <c r="D142" s="27"/>
      <c r="E142" s="158"/>
    </row>
    <row r="143" spans="1:5" s="7" customFormat="1" ht="20.25" x14ac:dyDescent="0.45">
      <c r="A143" s="26"/>
      <c r="B143" s="26"/>
      <c r="C143" s="27"/>
      <c r="D143" s="27"/>
      <c r="E143" s="158"/>
    </row>
    <row r="144" spans="1:5" s="7" customFormat="1" ht="20.25" x14ac:dyDescent="0.45">
      <c r="A144" s="26"/>
      <c r="B144" s="26"/>
      <c r="C144" s="27"/>
      <c r="D144" s="27"/>
      <c r="E144" s="158"/>
    </row>
    <row r="145" spans="1:5" s="7" customFormat="1" ht="20.25" x14ac:dyDescent="0.45">
      <c r="A145" s="26"/>
      <c r="B145" s="26"/>
      <c r="C145" s="27"/>
      <c r="D145" s="27"/>
      <c r="E145" s="158"/>
    </row>
    <row r="146" spans="1:5" s="7" customFormat="1" ht="20.25" x14ac:dyDescent="0.45">
      <c r="A146" s="26"/>
      <c r="B146" s="26"/>
      <c r="C146" s="27"/>
      <c r="D146" s="27"/>
      <c r="E146" s="158"/>
    </row>
    <row r="147" spans="1:5" s="7" customFormat="1" ht="20.25" x14ac:dyDescent="0.45">
      <c r="A147" s="26"/>
      <c r="B147" s="26"/>
      <c r="C147" s="27"/>
      <c r="D147" s="27"/>
      <c r="E147" s="158"/>
    </row>
    <row r="148" spans="1:5" s="7" customFormat="1" ht="20.25" x14ac:dyDescent="0.45">
      <c r="A148" s="26"/>
      <c r="B148" s="26"/>
      <c r="C148" s="27"/>
      <c r="D148" s="27"/>
      <c r="E148" s="158"/>
    </row>
    <row r="149" spans="1:5" s="7" customFormat="1" ht="20.25" x14ac:dyDescent="0.45">
      <c r="A149" s="26"/>
      <c r="B149" s="26"/>
      <c r="C149" s="27"/>
      <c r="D149" s="27"/>
      <c r="E149" s="158"/>
    </row>
    <row r="150" spans="1:5" s="7" customFormat="1" ht="20.25" x14ac:dyDescent="0.45">
      <c r="A150" s="26"/>
      <c r="B150" s="26"/>
      <c r="C150" s="27"/>
      <c r="D150" s="27"/>
      <c r="E150" s="158"/>
    </row>
    <row r="151" spans="1:5" s="7" customFormat="1" ht="20.25" x14ac:dyDescent="0.45">
      <c r="A151" s="26"/>
      <c r="B151" s="26"/>
      <c r="C151" s="27"/>
      <c r="D151" s="27"/>
      <c r="E151" s="158"/>
    </row>
    <row r="152" spans="1:5" s="7" customFormat="1" ht="20.25" x14ac:dyDescent="0.45">
      <c r="A152" s="26"/>
      <c r="B152" s="26"/>
      <c r="C152" s="27"/>
      <c r="D152" s="27"/>
      <c r="E152" s="158"/>
    </row>
    <row r="153" spans="1:5" s="7" customFormat="1" ht="20.25" x14ac:dyDescent="0.45">
      <c r="A153" s="26"/>
      <c r="B153" s="26"/>
      <c r="C153" s="27"/>
      <c r="D153" s="27"/>
      <c r="E153" s="158"/>
    </row>
    <row r="154" spans="1:5" s="7" customFormat="1" ht="20.25" x14ac:dyDescent="0.45">
      <c r="A154" s="26"/>
      <c r="B154" s="26"/>
      <c r="C154" s="27"/>
      <c r="D154" s="27"/>
      <c r="E154" s="158"/>
    </row>
    <row r="155" spans="1:5" s="7" customFormat="1" ht="20.25" x14ac:dyDescent="0.45">
      <c r="A155" s="26"/>
      <c r="B155" s="26"/>
      <c r="C155" s="27"/>
      <c r="D155" s="27"/>
      <c r="E155" s="158"/>
    </row>
    <row r="156" spans="1:5" s="7" customFormat="1" ht="20.25" x14ac:dyDescent="0.45">
      <c r="A156" s="26"/>
      <c r="B156" s="26"/>
      <c r="C156" s="27"/>
      <c r="D156" s="27"/>
      <c r="E156" s="158"/>
    </row>
    <row r="157" spans="1:5" s="7" customFormat="1" ht="20.25" x14ac:dyDescent="0.45">
      <c r="A157" s="26"/>
      <c r="B157" s="26"/>
      <c r="C157" s="27"/>
      <c r="D157" s="27"/>
      <c r="E157" s="158"/>
    </row>
    <row r="158" spans="1:5" s="7" customFormat="1" ht="20.25" x14ac:dyDescent="0.45">
      <c r="A158" s="26"/>
      <c r="B158" s="26"/>
      <c r="C158" s="27"/>
      <c r="D158" s="27"/>
      <c r="E158" s="158"/>
    </row>
    <row r="159" spans="1:5" s="7" customFormat="1" ht="20.25" x14ac:dyDescent="0.45">
      <c r="A159" s="26"/>
      <c r="B159" s="26"/>
      <c r="C159" s="27"/>
      <c r="D159" s="27"/>
      <c r="E159" s="158"/>
    </row>
    <row r="160" spans="1:5" s="7" customFormat="1" ht="20.25" x14ac:dyDescent="0.45">
      <c r="A160" s="26"/>
      <c r="B160" s="26"/>
      <c r="C160" s="27"/>
      <c r="D160" s="27"/>
      <c r="E160" s="158"/>
    </row>
    <row r="161" spans="1:5" s="7" customFormat="1" ht="20.25" x14ac:dyDescent="0.45">
      <c r="A161" s="26"/>
      <c r="B161" s="26"/>
      <c r="C161" s="27"/>
      <c r="D161" s="27"/>
      <c r="E161" s="158"/>
    </row>
    <row r="162" spans="1:5" s="7" customFormat="1" ht="20.25" x14ac:dyDescent="0.45">
      <c r="A162" s="26"/>
      <c r="B162" s="26"/>
      <c r="C162" s="27"/>
      <c r="D162" s="27"/>
      <c r="E162" s="158"/>
    </row>
    <row r="163" spans="1:5" s="7" customFormat="1" ht="20.25" x14ac:dyDescent="0.45">
      <c r="A163" s="26"/>
      <c r="B163" s="26"/>
      <c r="C163" s="27"/>
      <c r="D163" s="27"/>
      <c r="E163" s="158"/>
    </row>
    <row r="164" spans="1:5" s="7" customFormat="1" ht="20.25" x14ac:dyDescent="0.45">
      <c r="A164" s="26"/>
      <c r="B164" s="26"/>
      <c r="C164" s="27"/>
      <c r="D164" s="27"/>
      <c r="E164" s="158"/>
    </row>
    <row r="165" spans="1:5" s="7" customFormat="1" ht="20.25" x14ac:dyDescent="0.45">
      <c r="A165" s="26"/>
      <c r="B165" s="26"/>
      <c r="C165" s="27"/>
      <c r="D165" s="27"/>
      <c r="E165" s="158"/>
    </row>
    <row r="166" spans="1:5" s="7" customFormat="1" ht="20.25" x14ac:dyDescent="0.45">
      <c r="A166" s="26"/>
      <c r="B166" s="26"/>
      <c r="C166" s="27"/>
      <c r="D166" s="27"/>
      <c r="E166" s="158"/>
    </row>
    <row r="167" spans="1:5" s="7" customFormat="1" ht="20.25" x14ac:dyDescent="0.45">
      <c r="A167" s="26"/>
      <c r="B167" s="26"/>
      <c r="C167" s="27"/>
      <c r="D167" s="27"/>
      <c r="E167" s="158"/>
    </row>
    <row r="168" spans="1:5" s="7" customFormat="1" ht="20.25" x14ac:dyDescent="0.45">
      <c r="A168" s="26"/>
      <c r="B168" s="26"/>
      <c r="C168" s="27"/>
      <c r="D168" s="27"/>
      <c r="E168" s="158"/>
    </row>
    <row r="169" spans="1:5" s="7" customFormat="1" ht="20.25" x14ac:dyDescent="0.45">
      <c r="A169" s="26"/>
      <c r="B169" s="26"/>
      <c r="C169" s="27"/>
      <c r="D169" s="27"/>
      <c r="E169" s="158"/>
    </row>
    <row r="170" spans="1:5" s="7" customFormat="1" ht="20.25" x14ac:dyDescent="0.45">
      <c r="A170" s="26"/>
      <c r="B170" s="26"/>
      <c r="C170" s="27"/>
      <c r="D170" s="27"/>
      <c r="E170" s="158"/>
    </row>
    <row r="171" spans="1:5" s="7" customFormat="1" ht="20.25" x14ac:dyDescent="0.45">
      <c r="A171" s="26"/>
      <c r="B171" s="26"/>
      <c r="C171" s="27"/>
      <c r="D171" s="27"/>
      <c r="E171" s="158"/>
    </row>
    <row r="172" spans="1:5" s="7" customFormat="1" ht="20.25" x14ac:dyDescent="0.45">
      <c r="A172" s="26"/>
      <c r="B172" s="26"/>
      <c r="C172" s="27"/>
      <c r="D172" s="27"/>
      <c r="E172" s="158"/>
    </row>
    <row r="173" spans="1:5" s="7" customFormat="1" ht="20.25" x14ac:dyDescent="0.45">
      <c r="A173" s="26"/>
      <c r="B173" s="26"/>
      <c r="C173" s="27"/>
      <c r="D173" s="27"/>
      <c r="E173" s="158"/>
    </row>
    <row r="174" spans="1:5" s="7" customFormat="1" ht="20.25" x14ac:dyDescent="0.45">
      <c r="A174" s="26"/>
      <c r="B174" s="26"/>
      <c r="C174" s="27"/>
      <c r="D174" s="27"/>
      <c r="E174" s="158"/>
    </row>
    <row r="175" spans="1:5" s="7" customFormat="1" ht="20.25" x14ac:dyDescent="0.45">
      <c r="A175" s="26"/>
      <c r="B175" s="26"/>
      <c r="C175" s="27"/>
      <c r="D175" s="27"/>
      <c r="E175" s="158"/>
    </row>
    <row r="176" spans="1:5" s="7" customFormat="1" ht="20.25" x14ac:dyDescent="0.45">
      <c r="A176" s="26"/>
      <c r="B176" s="26"/>
      <c r="C176" s="27"/>
      <c r="D176" s="27"/>
      <c r="E176" s="158"/>
    </row>
    <row r="177" spans="1:5" s="7" customFormat="1" ht="20.25" x14ac:dyDescent="0.45">
      <c r="A177" s="26"/>
      <c r="B177" s="26"/>
      <c r="C177" s="27"/>
      <c r="D177" s="27"/>
      <c r="E177" s="158"/>
    </row>
    <row r="178" spans="1:5" s="7" customFormat="1" ht="20.25" x14ac:dyDescent="0.45">
      <c r="A178" s="26"/>
      <c r="B178" s="26"/>
      <c r="C178" s="27"/>
      <c r="D178" s="27"/>
      <c r="E178" s="158"/>
    </row>
    <row r="179" spans="1:5" s="7" customFormat="1" ht="20.25" x14ac:dyDescent="0.45">
      <c r="A179" s="26"/>
      <c r="B179" s="26"/>
      <c r="C179" s="27"/>
      <c r="D179" s="27"/>
      <c r="E179" s="158"/>
    </row>
    <row r="180" spans="1:5" s="7" customFormat="1" ht="20.25" x14ac:dyDescent="0.45">
      <c r="A180" s="26"/>
      <c r="B180" s="26"/>
      <c r="C180" s="27"/>
      <c r="D180" s="27"/>
      <c r="E180" s="158"/>
    </row>
    <row r="181" spans="1:5" s="7" customFormat="1" ht="20.25" x14ac:dyDescent="0.45">
      <c r="A181" s="26"/>
      <c r="B181" s="26"/>
      <c r="C181" s="27"/>
      <c r="D181" s="27"/>
      <c r="E181" s="158"/>
    </row>
    <row r="182" spans="1:5" s="7" customFormat="1" ht="20.25" x14ac:dyDescent="0.45">
      <c r="A182" s="26"/>
      <c r="B182" s="26"/>
      <c r="C182" s="27"/>
      <c r="D182" s="27"/>
      <c r="E182" s="158"/>
    </row>
    <row r="183" spans="1:5" s="7" customFormat="1" ht="20.25" x14ac:dyDescent="0.45">
      <c r="A183" s="26"/>
      <c r="B183" s="26"/>
      <c r="C183" s="27"/>
      <c r="D183" s="27"/>
      <c r="E183" s="158"/>
    </row>
    <row r="184" spans="1:5" s="7" customFormat="1" ht="20.25" x14ac:dyDescent="0.45">
      <c r="A184" s="26"/>
      <c r="B184" s="26"/>
      <c r="C184" s="27"/>
      <c r="D184" s="27"/>
      <c r="E184" s="158"/>
    </row>
    <row r="185" spans="1:5" s="7" customFormat="1" ht="20.25" x14ac:dyDescent="0.45">
      <c r="A185" s="26"/>
      <c r="B185" s="26"/>
      <c r="C185" s="27"/>
      <c r="D185" s="27"/>
      <c r="E185" s="158"/>
    </row>
    <row r="186" spans="1:5" s="7" customFormat="1" ht="20.25" x14ac:dyDescent="0.45">
      <c r="A186" s="26"/>
      <c r="B186" s="26"/>
      <c r="C186" s="27"/>
      <c r="D186" s="27"/>
      <c r="E186" s="158"/>
    </row>
    <row r="187" spans="1:5" s="7" customFormat="1" ht="20.25" x14ac:dyDescent="0.45">
      <c r="A187" s="26"/>
      <c r="B187" s="26"/>
      <c r="C187" s="27"/>
      <c r="D187" s="27"/>
      <c r="E187" s="158"/>
    </row>
    <row r="188" spans="1:5" s="7" customFormat="1" ht="20.25" x14ac:dyDescent="0.45">
      <c r="A188" s="26"/>
      <c r="B188" s="26"/>
      <c r="C188" s="27"/>
      <c r="D188" s="27"/>
      <c r="E188" s="158"/>
    </row>
    <row r="189" spans="1:5" s="7" customFormat="1" ht="20.25" x14ac:dyDescent="0.45">
      <c r="A189" s="26"/>
      <c r="B189" s="26"/>
      <c r="C189" s="27"/>
      <c r="D189" s="27"/>
      <c r="E189" s="158"/>
    </row>
    <row r="190" spans="1:5" s="7" customFormat="1" ht="20.25" x14ac:dyDescent="0.45">
      <c r="A190" s="26"/>
      <c r="B190" s="26"/>
      <c r="C190" s="27"/>
      <c r="D190" s="27"/>
      <c r="E190" s="158"/>
    </row>
    <row r="191" spans="1:5" s="7" customFormat="1" ht="20.25" x14ac:dyDescent="0.45">
      <c r="A191" s="26"/>
      <c r="B191" s="26"/>
      <c r="C191" s="27"/>
      <c r="D191" s="27"/>
      <c r="E191" s="158"/>
    </row>
    <row r="192" spans="1:5" s="7" customFormat="1" ht="20.25" x14ac:dyDescent="0.45">
      <c r="A192" s="26"/>
      <c r="B192" s="26"/>
      <c r="C192" s="27"/>
      <c r="D192" s="27"/>
      <c r="E192" s="158"/>
    </row>
    <row r="193" spans="1:5" s="7" customFormat="1" ht="20.25" x14ac:dyDescent="0.45">
      <c r="A193" s="26"/>
      <c r="B193" s="26"/>
      <c r="C193" s="27"/>
      <c r="D193" s="27"/>
      <c r="E193" s="158"/>
    </row>
    <row r="194" spans="1:5" s="7" customFormat="1" ht="20.25" x14ac:dyDescent="0.45">
      <c r="A194" s="26"/>
      <c r="B194" s="26"/>
      <c r="C194" s="27"/>
      <c r="D194" s="27"/>
      <c r="E194" s="158"/>
    </row>
    <row r="195" spans="1:5" s="7" customFormat="1" ht="20.25" x14ac:dyDescent="0.45">
      <c r="A195" s="26"/>
      <c r="B195" s="26"/>
      <c r="C195" s="27"/>
      <c r="D195" s="27"/>
      <c r="E195" s="158"/>
    </row>
    <row r="196" spans="1:5" s="7" customFormat="1" ht="20.25" x14ac:dyDescent="0.45">
      <c r="A196" s="26"/>
      <c r="B196" s="26"/>
      <c r="C196" s="27"/>
      <c r="D196" s="27"/>
      <c r="E196" s="158"/>
    </row>
    <row r="197" spans="1:5" s="7" customFormat="1" ht="20.25" x14ac:dyDescent="0.45">
      <c r="A197" s="26"/>
      <c r="B197" s="26"/>
      <c r="C197" s="27"/>
      <c r="D197" s="27"/>
      <c r="E197" s="158"/>
    </row>
    <row r="198" spans="1:5" s="7" customFormat="1" ht="20.25" x14ac:dyDescent="0.45">
      <c r="A198" s="26"/>
      <c r="B198" s="26"/>
      <c r="C198" s="27"/>
      <c r="D198" s="27"/>
      <c r="E198" s="158"/>
    </row>
    <row r="199" spans="1:5" s="7" customFormat="1" ht="20.25" x14ac:dyDescent="0.45">
      <c r="A199" s="26"/>
      <c r="B199" s="26"/>
      <c r="C199" s="27"/>
      <c r="D199" s="27"/>
      <c r="E199" s="158"/>
    </row>
    <row r="200" spans="1:5" s="7" customFormat="1" ht="20.25" x14ac:dyDescent="0.45">
      <c r="A200" s="26"/>
      <c r="B200" s="26"/>
      <c r="C200" s="27"/>
      <c r="D200" s="27"/>
      <c r="E200" s="158"/>
    </row>
    <row r="201" spans="1:5" s="7" customFormat="1" ht="20.25" x14ac:dyDescent="0.45">
      <c r="A201" s="26"/>
      <c r="B201" s="26"/>
      <c r="C201" s="27"/>
      <c r="D201" s="27"/>
      <c r="E201" s="158"/>
    </row>
    <row r="202" spans="1:5" s="7" customFormat="1" ht="20.25" x14ac:dyDescent="0.45">
      <c r="A202" s="26"/>
      <c r="B202" s="26"/>
      <c r="C202" s="27"/>
      <c r="D202" s="27"/>
      <c r="E202" s="158"/>
    </row>
    <row r="203" spans="1:5" s="7" customFormat="1" ht="20.25" x14ac:dyDescent="0.45">
      <c r="A203" s="26"/>
      <c r="B203" s="26"/>
      <c r="C203" s="27"/>
      <c r="D203" s="27"/>
      <c r="E203" s="158"/>
    </row>
    <row r="204" spans="1:5" s="7" customFormat="1" ht="20.25" x14ac:dyDescent="0.45">
      <c r="A204" s="26"/>
      <c r="B204" s="26"/>
      <c r="C204" s="27"/>
      <c r="D204" s="27"/>
      <c r="E204" s="158"/>
    </row>
    <row r="205" spans="1:5" s="7" customFormat="1" ht="20.25" x14ac:dyDescent="0.45">
      <c r="A205" s="26"/>
      <c r="B205" s="26"/>
      <c r="C205" s="27"/>
      <c r="D205" s="27"/>
      <c r="E205" s="158"/>
    </row>
    <row r="206" spans="1:5" s="7" customFormat="1" ht="20.25" x14ac:dyDescent="0.45">
      <c r="A206" s="26"/>
      <c r="B206" s="26"/>
      <c r="C206" s="27"/>
      <c r="D206" s="27"/>
      <c r="E206" s="158"/>
    </row>
    <row r="207" spans="1:5" s="7" customFormat="1" ht="20.25" x14ac:dyDescent="0.45">
      <c r="A207" s="26"/>
      <c r="B207" s="26"/>
      <c r="C207" s="27"/>
      <c r="D207" s="27"/>
      <c r="E207" s="158"/>
    </row>
    <row r="208" spans="1:5" s="7" customFormat="1" ht="20.25" x14ac:dyDescent="0.45">
      <c r="A208" s="26"/>
      <c r="B208" s="26"/>
      <c r="C208" s="27"/>
      <c r="D208" s="27"/>
      <c r="E208" s="158"/>
    </row>
    <row r="209" spans="1:5" s="7" customFormat="1" ht="20.25" x14ac:dyDescent="0.45">
      <c r="A209" s="26"/>
      <c r="B209" s="26"/>
      <c r="C209" s="27"/>
      <c r="D209" s="27"/>
      <c r="E209" s="158"/>
    </row>
    <row r="210" spans="1:5" s="7" customFormat="1" ht="20.25" x14ac:dyDescent="0.45">
      <c r="A210" s="26"/>
      <c r="B210" s="26"/>
      <c r="C210" s="27"/>
      <c r="D210" s="27"/>
      <c r="E210" s="158"/>
    </row>
    <row r="211" spans="1:5" s="7" customFormat="1" ht="20.25" x14ac:dyDescent="0.45">
      <c r="A211" s="26"/>
      <c r="B211" s="26"/>
      <c r="C211" s="27"/>
      <c r="D211" s="27"/>
      <c r="E211" s="158"/>
    </row>
    <row r="212" spans="1:5" s="7" customFormat="1" ht="20.25" x14ac:dyDescent="0.45">
      <c r="A212" s="26"/>
      <c r="B212" s="26"/>
      <c r="C212" s="27"/>
      <c r="D212" s="27"/>
      <c r="E212" s="158"/>
    </row>
    <row r="213" spans="1:5" s="7" customFormat="1" ht="20.25" x14ac:dyDescent="0.45">
      <c r="A213" s="26"/>
      <c r="B213" s="26"/>
      <c r="C213" s="27"/>
      <c r="D213" s="27"/>
      <c r="E213" s="158"/>
    </row>
    <row r="214" spans="1:5" s="7" customFormat="1" ht="20.25" x14ac:dyDescent="0.45">
      <c r="A214" s="26"/>
      <c r="B214" s="26"/>
      <c r="C214" s="27"/>
      <c r="D214" s="27"/>
      <c r="E214" s="158"/>
    </row>
    <row r="215" spans="1:5" s="7" customFormat="1" ht="20.25" x14ac:dyDescent="0.45">
      <c r="A215" s="26"/>
      <c r="B215" s="26"/>
      <c r="C215" s="27"/>
      <c r="D215" s="27"/>
      <c r="E215" s="158"/>
    </row>
    <row r="216" spans="1:5" s="7" customFormat="1" ht="20.25" x14ac:dyDescent="0.45">
      <c r="A216" s="26"/>
      <c r="B216" s="26"/>
      <c r="C216" s="27"/>
      <c r="D216" s="27"/>
      <c r="E216" s="158"/>
    </row>
    <row r="217" spans="1:5" s="7" customFormat="1" ht="20.25" x14ac:dyDescent="0.45">
      <c r="A217" s="26"/>
      <c r="B217" s="26"/>
      <c r="C217" s="27"/>
      <c r="D217" s="27"/>
      <c r="E217" s="158"/>
    </row>
    <row r="218" spans="1:5" s="7" customFormat="1" ht="20.25" x14ac:dyDescent="0.45">
      <c r="A218" s="26"/>
      <c r="B218" s="26"/>
      <c r="C218" s="27"/>
      <c r="D218" s="27"/>
      <c r="E218" s="158"/>
    </row>
    <row r="219" spans="1:5" s="7" customFormat="1" ht="20.25" x14ac:dyDescent="0.45">
      <c r="A219" s="26"/>
      <c r="B219" s="26"/>
      <c r="C219" s="27"/>
      <c r="D219" s="27"/>
      <c r="E219" s="158"/>
    </row>
    <row r="220" spans="1:5" s="7" customFormat="1" ht="20.25" x14ac:dyDescent="0.45">
      <c r="A220" s="26"/>
      <c r="B220" s="26"/>
      <c r="C220" s="27"/>
      <c r="D220" s="27"/>
      <c r="E220" s="158"/>
    </row>
    <row r="221" spans="1:5" s="7" customFormat="1" ht="20.25" x14ac:dyDescent="0.45">
      <c r="A221" s="26"/>
      <c r="B221" s="26"/>
      <c r="C221" s="27"/>
      <c r="D221" s="27"/>
      <c r="E221" s="158"/>
    </row>
    <row r="222" spans="1:5" s="7" customFormat="1" ht="20.25" x14ac:dyDescent="0.45">
      <c r="A222" s="26"/>
      <c r="B222" s="26"/>
      <c r="C222" s="27"/>
      <c r="D222" s="27"/>
      <c r="E222" s="158"/>
    </row>
    <row r="223" spans="1:5" s="7" customFormat="1" ht="20.25" x14ac:dyDescent="0.45">
      <c r="A223" s="26"/>
      <c r="B223" s="26"/>
      <c r="C223" s="27"/>
      <c r="D223" s="27"/>
      <c r="E223" s="158"/>
    </row>
    <row r="224" spans="1:5" s="7" customFormat="1" ht="20.25" x14ac:dyDescent="0.45">
      <c r="A224" s="26"/>
      <c r="B224" s="26"/>
      <c r="C224" s="27"/>
      <c r="D224" s="27"/>
      <c r="E224" s="158"/>
    </row>
    <row r="225" spans="1:7" s="7" customFormat="1" ht="20.25" x14ac:dyDescent="0.45">
      <c r="A225" s="26"/>
      <c r="B225" s="26"/>
      <c r="C225" s="27"/>
      <c r="D225" s="27"/>
      <c r="E225" s="158"/>
    </row>
    <row r="226" spans="1:7" s="7" customFormat="1" ht="20.25" x14ac:dyDescent="0.45">
      <c r="A226" s="26"/>
      <c r="B226" s="26"/>
      <c r="C226" s="27"/>
      <c r="D226" s="27"/>
      <c r="E226" s="158"/>
    </row>
    <row r="227" spans="1:7" s="7" customFormat="1" ht="20.25" x14ac:dyDescent="0.45">
      <c r="A227" s="26"/>
      <c r="B227" s="26"/>
      <c r="C227" s="27"/>
      <c r="D227" s="27"/>
      <c r="E227" s="158"/>
    </row>
    <row r="228" spans="1:7" s="7" customFormat="1" ht="20.25" x14ac:dyDescent="0.45">
      <c r="A228" s="26"/>
      <c r="B228" s="26"/>
      <c r="C228" s="27"/>
      <c r="D228" s="27"/>
      <c r="E228" s="158"/>
    </row>
    <row r="229" spans="1:7" s="7" customFormat="1" ht="20.25" x14ac:dyDescent="0.45">
      <c r="A229" s="26"/>
      <c r="B229" s="26"/>
      <c r="C229" s="27"/>
      <c r="D229" s="27"/>
      <c r="E229" s="158"/>
    </row>
    <row r="230" spans="1:7" s="7" customFormat="1" ht="20.25" x14ac:dyDescent="0.45">
      <c r="A230" s="26"/>
      <c r="B230" s="26"/>
      <c r="C230" s="27"/>
      <c r="D230" s="27"/>
      <c r="E230" s="158"/>
    </row>
    <row r="231" spans="1:7" ht="20.25" x14ac:dyDescent="0.45">
      <c r="A231" s="26"/>
      <c r="B231" s="29"/>
      <c r="C231" s="30"/>
      <c r="D231" s="30"/>
    </row>
    <row r="232" spans="1:7" ht="20.25" x14ac:dyDescent="0.45">
      <c r="A232" s="26"/>
      <c r="B232" s="29"/>
      <c r="C232" s="30"/>
      <c r="D232" s="30"/>
    </row>
    <row r="233" spans="1:7" ht="20.25" x14ac:dyDescent="0.45">
      <c r="A233" s="26"/>
      <c r="B233" s="29"/>
      <c r="C233" s="30"/>
      <c r="D233" s="30"/>
    </row>
    <row r="234" spans="1:7" ht="20.25" x14ac:dyDescent="0.45">
      <c r="A234" s="26"/>
      <c r="B234" s="29"/>
      <c r="C234" s="30"/>
      <c r="D234" s="30"/>
    </row>
    <row r="235" spans="1:7" ht="20.25" x14ac:dyDescent="0.45">
      <c r="A235" s="26"/>
      <c r="B235" s="29"/>
      <c r="C235" s="30"/>
      <c r="D235" s="30"/>
    </row>
    <row r="236" spans="1:7" x14ac:dyDescent="0.45">
      <c r="A236" s="7"/>
      <c r="B236" s="29"/>
      <c r="C236" s="29"/>
      <c r="D236" s="29"/>
    </row>
    <row r="237" spans="1:7" ht="20.25" x14ac:dyDescent="0.45">
      <c r="A237" s="7"/>
      <c r="B237" s="31" t="s">
        <v>136</v>
      </c>
      <c r="C237" s="31" t="s">
        <v>137</v>
      </c>
      <c r="D237" t="s">
        <v>136</v>
      </c>
      <c r="E237" s="150" t="s">
        <v>137</v>
      </c>
    </row>
    <row r="238" spans="1:7" ht="21" x14ac:dyDescent="0.65">
      <c r="A238" s="7"/>
      <c r="B238" s="32" t="s">
        <v>138</v>
      </c>
      <c r="C238" s="32" t="s">
        <v>139</v>
      </c>
      <c r="D238" t="s">
        <v>138</v>
      </c>
      <c r="F238" t="s">
        <v>138</v>
      </c>
      <c r="G238" t="e">
        <f>IF(NOT(ISERROR(MATCH(F238,_xlfn.ANCHORARRAY(B249),0))),#REF!&amp;"Por favor no seleccionar los criterios de impacto",F238)</f>
        <v>#REF!</v>
      </c>
    </row>
    <row r="239" spans="1:7" ht="21" x14ac:dyDescent="0.65">
      <c r="A239" s="7"/>
      <c r="B239" s="32" t="s">
        <v>138</v>
      </c>
      <c r="C239" s="32" t="s">
        <v>125</v>
      </c>
      <c r="E239" s="150" t="s">
        <v>139</v>
      </c>
    </row>
    <row r="240" spans="1:7" ht="21" x14ac:dyDescent="0.65">
      <c r="A240" s="7"/>
      <c r="B240" s="32" t="s">
        <v>138</v>
      </c>
      <c r="C240" s="32" t="s">
        <v>128</v>
      </c>
      <c r="E240" s="150" t="s">
        <v>125</v>
      </c>
    </row>
    <row r="241" spans="1:5" ht="21" x14ac:dyDescent="0.65">
      <c r="A241" s="7"/>
      <c r="B241" s="32" t="s">
        <v>138</v>
      </c>
      <c r="C241" s="32" t="s">
        <v>131</v>
      </c>
      <c r="E241" s="150" t="s">
        <v>128</v>
      </c>
    </row>
    <row r="242" spans="1:5" ht="21" x14ac:dyDescent="0.65">
      <c r="A242" s="7"/>
      <c r="B242" s="32" t="s">
        <v>138</v>
      </c>
      <c r="C242" s="32" t="s">
        <v>133</v>
      </c>
      <c r="E242" s="150" t="s">
        <v>131</v>
      </c>
    </row>
    <row r="243" spans="1:5" ht="21" x14ac:dyDescent="0.65">
      <c r="A243" s="7"/>
      <c r="B243" s="32" t="s">
        <v>121</v>
      </c>
      <c r="C243" s="32" t="s">
        <v>47</v>
      </c>
      <c r="E243" s="150" t="s">
        <v>133</v>
      </c>
    </row>
    <row r="244" spans="1:5" ht="21" x14ac:dyDescent="0.65">
      <c r="A244" s="7"/>
      <c r="B244" s="32" t="s">
        <v>121</v>
      </c>
      <c r="C244" s="32" t="s">
        <v>126</v>
      </c>
      <c r="D244" t="s">
        <v>121</v>
      </c>
    </row>
    <row r="245" spans="1:5" ht="21" x14ac:dyDescent="0.65">
      <c r="A245" s="7"/>
      <c r="B245" s="32" t="s">
        <v>121</v>
      </c>
      <c r="C245" s="32" t="s">
        <v>129</v>
      </c>
      <c r="E245" s="150" t="s">
        <v>47</v>
      </c>
    </row>
    <row r="246" spans="1:5" ht="21" x14ac:dyDescent="0.65">
      <c r="A246" s="7"/>
      <c r="B246" s="32" t="s">
        <v>121</v>
      </c>
      <c r="C246" s="32" t="s">
        <v>49</v>
      </c>
      <c r="E246" s="150" t="s">
        <v>126</v>
      </c>
    </row>
    <row r="247" spans="1:5" ht="21" x14ac:dyDescent="0.65">
      <c r="A247" s="7"/>
      <c r="B247" s="32" t="s">
        <v>121</v>
      </c>
      <c r="C247" s="32" t="s">
        <v>50</v>
      </c>
      <c r="E247" s="150" t="s">
        <v>129</v>
      </c>
    </row>
    <row r="248" spans="1:5" x14ac:dyDescent="0.45">
      <c r="A248" s="7"/>
      <c r="B248" s="33"/>
      <c r="C248" s="33"/>
      <c r="E248" s="150" t="s">
        <v>49</v>
      </c>
    </row>
    <row r="249" spans="1:5" x14ac:dyDescent="0.45">
      <c r="A249" s="7"/>
      <c r="B249" s="33" t="str" cm="1">
        <f t="array" ref="B249:B251">_xlfn.UNIQUE(Tabla13[[#All],[Criterios]])</f>
        <v>Criterios</v>
      </c>
      <c r="C249" s="33"/>
      <c r="E249" s="150" t="s">
        <v>50</v>
      </c>
    </row>
    <row r="250" spans="1:5" x14ac:dyDescent="0.45">
      <c r="A250" s="7"/>
      <c r="B250" s="33" t="str">
        <v>Afectación Económica o presupuestal</v>
      </c>
      <c r="C250" s="33"/>
    </row>
    <row r="251" spans="1:5" x14ac:dyDescent="0.45">
      <c r="B251" s="33" t="str">
        <v>Pérdida Reputacional</v>
      </c>
      <c r="C251" s="33"/>
    </row>
    <row r="252" spans="1:5" x14ac:dyDescent="0.45">
      <c r="B252" s="34"/>
      <c r="C252" s="34"/>
    </row>
    <row r="253" spans="1:5" x14ac:dyDescent="0.45">
      <c r="B253" s="34"/>
      <c r="C253" s="34"/>
    </row>
    <row r="254" spans="1:5" x14ac:dyDescent="0.45">
      <c r="B254" s="34"/>
      <c r="C254" s="34"/>
    </row>
    <row r="255" spans="1:5" x14ac:dyDescent="0.45">
      <c r="B255" s="34"/>
      <c r="C255" s="34"/>
      <c r="D255" s="34"/>
    </row>
    <row r="256" spans="1:5" x14ac:dyDescent="0.45">
      <c r="B256" s="34"/>
      <c r="C256" s="34"/>
      <c r="D256" s="34"/>
    </row>
    <row r="257" spans="2:4" x14ac:dyDescent="0.45">
      <c r="B257" s="34"/>
      <c r="C257" s="34"/>
      <c r="D257" s="34"/>
    </row>
    <row r="258" spans="2:4" x14ac:dyDescent="0.45">
      <c r="B258" s="34"/>
      <c r="C258" s="34"/>
      <c r="D258" s="34"/>
    </row>
    <row r="259" spans="2:4" x14ac:dyDescent="0.45">
      <c r="B259" s="34"/>
      <c r="C259" s="34"/>
      <c r="D259" s="34"/>
    </row>
    <row r="260" spans="2:4" x14ac:dyDescent="0.45">
      <c r="B260" s="34"/>
      <c r="C260" s="34"/>
      <c r="D260" s="34"/>
    </row>
  </sheetData>
  <mergeCells count="1">
    <mergeCell ref="B2:E2"/>
  </mergeCells>
  <dataValidations count="1">
    <dataValidation type="list" allowBlank="1" showInputMessage="1" showErrorMessage="1" sqref="F238" xr:uid="{00000000-0002-0000-0700-000000000000}">
      <formula1>#REF!</formula1>
    </dataValidation>
  </dataValidations>
  <pageMargins left="0.7" right="0.7" top="0.75" bottom="0.75" header="0.3" footer="0.3"/>
  <pageSetup orientation="portrait"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17</vt:i4>
      </vt:variant>
    </vt:vector>
  </HeadingPairs>
  <TitlesOfParts>
    <vt:vector size="17" baseType="lpstr">
      <vt:lpstr>Presentacion </vt:lpstr>
      <vt:lpstr>Análisis de Contexto </vt:lpstr>
      <vt:lpstr>Estrategias</vt:lpstr>
      <vt:lpstr>Instructivo</vt:lpstr>
      <vt:lpstr>Mapa Final</vt:lpstr>
      <vt:lpstr>Clasificación Riesgo</vt:lpstr>
      <vt:lpstr>Hoja2</vt:lpstr>
      <vt:lpstr>Tabla probabilidad</vt:lpstr>
      <vt:lpstr>Tabla Impacto </vt:lpstr>
      <vt:lpstr>Hoja1</vt:lpstr>
      <vt:lpstr>LISTA</vt:lpstr>
      <vt:lpstr>Tabla Valoración de Controles</vt:lpstr>
      <vt:lpstr>Matriz de Calor</vt:lpstr>
      <vt:lpstr>Seguimiento 1 Trimestre</vt:lpstr>
      <vt:lpstr>Seguimiento 2 Trimestre</vt:lpstr>
      <vt:lpstr>Seguimiento 3 Trimestre</vt:lpstr>
      <vt:lpstr>Seguimiento 4 Trimestre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luz stella upegui castillo</cp:lastModifiedBy>
  <dcterms:created xsi:type="dcterms:W3CDTF">2021-04-16T16:11:31Z</dcterms:created>
  <dcterms:modified xsi:type="dcterms:W3CDTF">2021-11-15T20:29:41Z</dcterms:modified>
</cp:coreProperties>
</file>