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neDrive - Consejo Superior de la Judicatura\CALIDAD\CALIDAD 1\0 Indicadores\1 POA y SIGCMA\POA\2021\"/>
    </mc:Choice>
  </mc:AlternateContent>
  <bookViews>
    <workbookView xWindow="0" yWindow="0" windowWidth="22680" windowHeight="6120" firstSheet="1" activeTab="3"/>
  </bookViews>
  <sheets>
    <sheet name="Análisis de Contexto " sheetId="14" r:id="rId1"/>
    <sheet name="Estrategias" sheetId="15" r:id="rId2"/>
    <sheet name="Plan de Acción 2021" sheetId="4" r:id="rId3"/>
    <sheet name="SEGUIMIENTO 1 TRIM" sheetId="35" r:id="rId4"/>
    <sheet name="SEGUIMIENTO 2 TRIM " sheetId="36" state="hidden" r:id="rId5"/>
    <sheet name="SEGUIMIENTO 3 TRIM  " sheetId="40" state="hidden" r:id="rId6"/>
  </sheets>
  <externalReferences>
    <externalReference r:id="rId7"/>
  </externalReferences>
  <definedNames>
    <definedName name="_xlnm._FilterDatabase" localSheetId="2" hidden="1">'Plan de Acción 2021'!$A$1:$X$92</definedName>
    <definedName name="_xlnm._FilterDatabase" localSheetId="3" hidden="1">'SEGUIMIENTO 1 TRIM'!$A$1:$Z$92</definedName>
    <definedName name="_xlnm._FilterDatabase" localSheetId="4" hidden="1">'SEGUIMIENTO 2 TRIM '!$A$1:$Z$94</definedName>
    <definedName name="_xlnm._FilterDatabase" localSheetId="5" hidden="1">'SEGUIMIENTO 3 TRIM  '!$A$1:$Z$94</definedName>
    <definedName name="Posibilidad">[1]Hoja2!$H$3:$H$7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0" i="40" l="1"/>
  <c r="Q68" i="40"/>
  <c r="Q68" i="36" l="1"/>
  <c r="Q70" i="36"/>
  <c r="L15" i="35" l="1"/>
  <c r="L8" i="36" l="1"/>
  <c r="L7" i="36" l="1"/>
  <c r="L12" i="35"/>
  <c r="L10" i="35"/>
  <c r="L9" i="35"/>
  <c r="L8" i="35"/>
  <c r="L80" i="36" l="1"/>
  <c r="L79" i="36"/>
  <c r="L78" i="36"/>
  <c r="L77" i="36"/>
  <c r="L17" i="36"/>
  <c r="L80" i="35"/>
  <c r="L79" i="35"/>
  <c r="L78" i="35"/>
  <c r="L17" i="35"/>
  <c r="L12" i="36" l="1"/>
  <c r="L11" i="36"/>
  <c r="L10" i="36"/>
  <c r="L9" i="36"/>
  <c r="L6" i="36"/>
  <c r="L5" i="36"/>
  <c r="L11" i="35" l="1"/>
  <c r="L7" i="35"/>
  <c r="L6" i="35"/>
  <c r="L5" i="35"/>
  <c r="Q69" i="35" l="1"/>
  <c r="R71" i="35"/>
  <c r="Q70" i="35"/>
</calcChain>
</file>

<file path=xl/sharedStrings.xml><?xml version="1.0" encoding="utf-8"?>
<sst xmlns="http://schemas.openxmlformats.org/spreadsheetml/2006/main" count="2522" uniqueCount="725">
  <si>
    <t>Consejo Superior de la Judicatura</t>
  </si>
  <si>
    <t>Análisis de Contexto</t>
  </si>
  <si>
    <t>DEPENDENCIA:</t>
  </si>
  <si>
    <t>Consejo Seccional del Valle del Cauca - Direccion Ejecutiva de Administración Judicial Cali- Valle del Cauca.</t>
  </si>
  <si>
    <t xml:space="preserve">PROCESO </t>
  </si>
  <si>
    <t>CONSEJO SECCIONAL/ DIRECCIÓN SECCIONAL DE ADMINISTRACIÓN JUDICIAL</t>
  </si>
  <si>
    <t>Cali- Valle del Cauca.</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</si>
  <si>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</si>
  <si>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</si>
  <si>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</si>
  <si>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</si>
  <si>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</si>
  <si>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</si>
  <si>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</si>
  <si>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</si>
  <si>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</si>
  <si>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Por reformas a la administración de justicia por  iniciativas del ejecutivo y el congreso sin tener en cuenta a la Rama Judicial. </t>
    </r>
    <r>
      <rPr>
        <b/>
        <sz val="10"/>
        <color rgb="FFFF0000"/>
        <rFont val="Arial"/>
        <family val="2"/>
      </rPr>
      <t xml:space="preserve"> </t>
    </r>
  </si>
  <si>
    <t xml:space="preserve">Ajustes a la administración de justicia a través del proyecto de reforma a la ley estaturaria 270 de 1996.     </t>
  </si>
  <si>
    <t>Económicos y Financieros( disponibilidad de capital, liquidez, mercados financieros, desempleo, competencia.)</t>
  </si>
  <si>
    <t>Las partidas presupuestales asignadas a la Rama Judicial son insuficientes, más aun en tiempo del COVID-19.</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</si>
  <si>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</si>
  <si>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</si>
  <si>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</si>
  <si>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</si>
  <si>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</si>
  <si>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Seguridad informática en el nuevo contexto de trabajo desde casa. Mejorar la capacidad del servicio de internet.</t>
  </si>
  <si>
    <t>No aplica</t>
  </si>
  <si>
    <t>AMBIENTALES: emisiones y residuos, energía, catástrofes naturales, desarrollo sostenible.</t>
  </si>
  <si>
    <t>Pandemia, virus, dengue, chikunguña.</t>
  </si>
  <si>
    <t>Legales y reglamentarios (estandares nacionales, internacionales, regulacion )</t>
  </si>
  <si>
    <t>Se incluye en el factor político.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</si>
  <si>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</si>
  <si>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</si>
  <si>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</si>
  <si>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</si>
  <si>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</si>
  <si>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planeación a nivel nacional, que genera improvisación en la toma de decisiones.</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</si>
  <si>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</si>
  <si>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</si>
  <si>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</si>
  <si>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</si>
  <si>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Demora en la toma de decisiones de retiro de servidores judiciales cuando su evalución sea insatisfactoria.</t>
  </si>
  <si>
    <t>Personal comprometido con la función misional.</t>
  </si>
  <si>
    <t>Proceso
( capacidad, diseño, ejecución, proveedores, entradas, salidas,
gestión del conocimiento)</t>
  </si>
  <si>
    <t>Mejora continua de los programas de los programas de seguridad y salud en el trabajo.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</si>
  <si>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</si>
  <si>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</si>
  <si>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</si>
  <si>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</si>
  <si>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</si>
  <si>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</si>
  <si>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</si>
  <si>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 xml:space="preserve"> </t>
  </si>
  <si>
    <t>Infraestructura física ( suficiencia, comodidad)</t>
  </si>
  <si>
    <t>Asignación de presupuesto anual para el mejoramiento de la infraestructura física.</t>
  </si>
  <si>
    <t>Elementos de trabajo (papel, equipos)</t>
  </si>
  <si>
    <t>Suficientes elementos de trabajo para el desarrollo de las funciones.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</si>
  <si>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</si>
  <si>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</si>
  <si>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Otros</t>
  </si>
  <si>
    <t xml:space="preserve">ESTRATEGIAS/ACCIONES </t>
  </si>
  <si>
    <t>ESTRATEGIAS  DOFA</t>
  </si>
  <si>
    <t>ESTRATEGIA/ACCIÓN/ PROYECTO</t>
  </si>
  <si>
    <t xml:space="preserve">GESTIONA </t>
  </si>
  <si>
    <t xml:space="preserve">DOCUMENTADA EN </t>
  </si>
  <si>
    <t>A</t>
  </si>
  <si>
    <t>O</t>
  </si>
  <si>
    <t>D</t>
  </si>
  <si>
    <t>F</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</si>
  <si>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</si>
  <si>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</si>
  <si>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</si>
  <si>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</si>
  <si>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Fumigacion periodica, concientización de los servidores judiciales para prevenir las enfermedades.</t>
  </si>
  <si>
    <t>Plan de acción</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</si>
  <si>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</si>
  <si>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</si>
  <si>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</si>
  <si>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</si>
  <si>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</si>
  <si>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Implementar del plan de digitalización y unificar los sistemas de información.</t>
  </si>
  <si>
    <t>5*6</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</si>
  <si>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</si>
  <si>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</si>
  <si>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</si>
  <si>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</si>
  <si>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</si>
  <si>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</si>
  <si>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</si>
  <si>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</si>
  <si>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</si>
  <si>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</si>
  <si>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</si>
  <si>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</si>
  <si>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</si>
  <si>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</si>
  <si>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</si>
  <si>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</si>
  <si>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</si>
  <si>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</si>
  <si>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</si>
  <si>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</si>
  <si>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</si>
  <si>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</si>
  <si>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</si>
  <si>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</si>
  <si>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</si>
  <si>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</si>
  <si>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</si>
  <si>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</si>
  <si>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</si>
  <si>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</si>
  <si>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</si>
  <si>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</si>
  <si>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</si>
  <si>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</si>
  <si>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</si>
  <si>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</si>
  <si>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</si>
  <si>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</si>
  <si>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</si>
  <si>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</si>
  <si>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</si>
  <si>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</si>
  <si>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Modernización del parque tecnológico y sistemas de informacion.</t>
  </si>
  <si>
    <t>Adquirir y/o gestionar los equipos tecnológicos necesarios para lograr  la reposición  del 100% los equipos obsoletos a nivel seccional de acuerdo con el presupuesto asignado.</t>
  </si>
  <si>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</si>
  <si>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</si>
  <si>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</si>
  <si>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</si>
  <si>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</si>
  <si>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</si>
  <si>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</si>
  <si>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</si>
  <si>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</si>
  <si>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N°componentes tecnológicos/ N°componentes tecnológicos obsoletos</t>
  </si>
  <si>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</si>
  <si>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</si>
  <si>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</si>
  <si>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</si>
  <si>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</si>
  <si>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</si>
  <si>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N°. de Solicitudes tramitadas /N°. Solicitudes recibidas.</t>
  </si>
  <si>
    <t>Solicitudes recibidas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</si>
  <si>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</si>
  <si>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</si>
  <si>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Soporte de sistemas de información justicia XXI Web</t>
  </si>
  <si>
    <t>N° de requerimientos atendidos / N° de requerimientos recibidos</t>
  </si>
  <si>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</si>
  <si>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</si>
  <si>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</si>
  <si>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</si>
  <si>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</si>
  <si>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</si>
  <si>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</si>
  <si>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</si>
  <si>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</si>
  <si>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</si>
  <si>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</si>
  <si>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</si>
  <si>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</si>
  <si>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</si>
  <si>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</si>
  <si>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</si>
  <si>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</si>
  <si>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</si>
  <si>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Mejoramiento de la Infraestructura fisica</t>
  </si>
  <si>
    <t>(No. De inmuebles diagnosticados /No de inmuebles propios de la Rama Judicial en el Valle del Cauca)*100</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</si>
  <si>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</si>
  <si>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</si>
  <si>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</si>
  <si>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</si>
  <si>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</si>
  <si>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</si>
  <si>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</si>
  <si>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</si>
  <si>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</si>
  <si>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</si>
  <si>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</si>
  <si>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Asistencia legal, gestión financiera, adquisición de bienes y servicios</t>
  </si>
  <si>
    <t>Valor de los contratos ejecutados/Valor del presupuesto  asignado</t>
  </si>
  <si>
    <t>No. De contratos realizados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</si>
  <si>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</si>
  <si>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</si>
  <si>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</si>
  <si>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</si>
  <si>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</si>
  <si>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</si>
  <si>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</si>
  <si>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</si>
  <si>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</si>
  <si>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</si>
  <si>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</si>
  <si>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</si>
  <si>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</si>
  <si>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</si>
  <si>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</si>
  <si>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</si>
  <si>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Sistema de información de escalafon y calificación de servicios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</si>
  <si>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</si>
  <si>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</si>
  <si>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</si>
  <si>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</si>
  <si>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</si>
  <si>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</si>
  <si>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</si>
  <si>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</si>
  <si>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</si>
  <si>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</si>
  <si>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</si>
  <si>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</si>
  <si>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</si>
  <si>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</si>
  <si>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</si>
  <si>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</si>
  <si>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</si>
  <si>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</si>
  <si>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</si>
  <si>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</si>
  <si>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</si>
  <si>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</si>
  <si>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</si>
  <si>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</si>
  <si>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</si>
  <si>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</si>
  <si>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</si>
  <si>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</si>
  <si>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</si>
  <si>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</si>
  <si>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</si>
  <si>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</si>
  <si>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</si>
  <si>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</si>
  <si>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</si>
  <si>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</si>
  <si>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Registro de novedades mensuales  para el procesamiento de la nomina,</t>
  </si>
  <si>
    <t>Gestión financiera</t>
  </si>
  <si>
    <t>Numero de novedades registradas al día de acumulación de nomina /Numero de novedades presentadas al dia de fecha de circular. (pendiente nuevo software de nomina)</t>
  </si>
  <si>
    <t>N° Novedades</t>
  </si>
  <si>
    <t xml:space="preserve">Certificados para factores salariales  y otras certificaciones  </t>
  </si>
  <si>
    <t>Atención y respuesta oportuna a las solicitudes de certificaciones.</t>
  </si>
  <si>
    <t>(No. de cesantias parciales atendidas oportunamente /No. de solicitudes radicadas)*100</t>
  </si>
  <si>
    <t>N° de certificados</t>
  </si>
  <si>
    <t xml:space="preserve">Certificados para bonos pensionales "CETIL".  </t>
  </si>
  <si>
    <t>Numero de certificados CETIL expedídos /Numero de certificados  CETIL  solicitados</t>
  </si>
  <si>
    <t>Cesantías parciales y Cesantías anualizadas</t>
  </si>
  <si>
    <t>Atención y respuesta oportuna a los requerimientos sobre cesantias parciales  de los servidores judiciales.</t>
  </si>
  <si>
    <t>Numero de respuestas</t>
  </si>
  <si>
    <t>Atención y respuesta oportuna a los  recursos  sobre cesantias anualizadas de los servidores judiciales acogidos y no acogidos</t>
  </si>
  <si>
    <t>(No. de recursos atendidos trimestralmente/No. de recursos radicados en el trimestre)*100</t>
  </si>
  <si>
    <t>Implementar el sistema SGSST</t>
  </si>
  <si>
    <t>Atención y respuesta oportuna a los requerimientos en la solicitud de liquidaciones de prestaciones definitivas de los exservidores judiciales</t>
  </si>
  <si>
    <t>(No. de respuesta oportunas prestaciones y cesantias definitivas /No. de requerimientos radicados prestaciones y cesantias definitivas)*100</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</si>
  <si>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</si>
  <si>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</si>
  <si>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</si>
  <si>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</si>
  <si>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</si>
  <si>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</si>
  <si>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</si>
  <si>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</si>
  <si>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</si>
  <si>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</si>
  <si>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</si>
  <si>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 No. De jornadas programadas)*100</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</si>
  <si>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</si>
  <si>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</si>
  <si>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</si>
  <si>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</si>
  <si>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</si>
  <si>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</si>
  <si>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</si>
  <si>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</si>
  <si>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</si>
  <si>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</si>
  <si>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</si>
  <si>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</si>
  <si>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</si>
  <si>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</si>
  <si>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</si>
  <si>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</si>
  <si>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</si>
  <si>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</si>
  <si>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</si>
  <si>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</si>
  <si>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</si>
  <si>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</si>
  <si>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</si>
  <si>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</si>
  <si>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</si>
  <si>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</si>
  <si>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</si>
  <si>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</si>
  <si>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</si>
  <si>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</si>
  <si>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</si>
  <si>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</si>
  <si>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</si>
  <si>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</si>
  <si>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</si>
  <si>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</si>
  <si>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</si>
  <si>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</si>
  <si>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</si>
  <si>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</si>
  <si>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</si>
  <si>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</si>
  <si>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</si>
  <si>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</si>
  <si>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</si>
  <si>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</si>
  <si>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</si>
  <si>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</si>
  <si>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</si>
  <si>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</si>
  <si>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</si>
  <si>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Lista de aspirantes a auxiliares de la jusitcia</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</si>
  <si>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</si>
  <si>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</si>
  <si>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</si>
  <si>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</si>
  <si>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</si>
  <si>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</si>
  <si>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</si>
  <si>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</si>
  <si>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</si>
  <si>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</si>
  <si>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</si>
  <si>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</si>
  <si>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</si>
  <si>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</si>
  <si>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</si>
  <si>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</si>
  <si>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</si>
  <si>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</si>
  <si>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</si>
  <si>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</si>
  <si>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(Número de Vigilancia Judicial tramitedas / Número de Vigilancia Judiciales solicitadas ) * 100</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</si>
  <si>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</si>
  <si>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</si>
  <si>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</si>
  <si>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</si>
  <si>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</si>
  <si>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</si>
  <si>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</si>
  <si>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</si>
  <si>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</si>
  <si>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</si>
  <si>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</si>
  <si>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</si>
  <si>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</si>
  <si>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</si>
  <si>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</si>
  <si>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</si>
  <si>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</si>
  <si>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Documento que contiene las Tablas de Retención Documental y de Valoración Documental (TRD y TVD) Jurisdicción Ordinaria actualizadas</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</si>
  <si>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</si>
  <si>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Gestón Documental</t>
  </si>
  <si>
    <t>Asistencia la Comité/Total de reuniones Comité de Archivo</t>
  </si>
  <si>
    <t>asistencia</t>
  </si>
  <si>
    <t>Evaluar y acreditar los futuros abogados egresados mediante el Examen de Estado como requisito para ejercer su profesión.</t>
  </si>
  <si>
    <t>Asistencia a Comité (Documento que contiene las Tablas de Retención Documental y de Valoración Documental TRD y TVD) de los archivos correspondientes al Consejo Seccional  de la Judicatura)</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</si>
  <si>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</si>
  <si>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</si>
  <si>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</si>
  <si>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</si>
  <si>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</si>
  <si>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</si>
  <si>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</si>
  <si>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Revisión  de los procesos contractuales y Elaboración de los contratos de acuerdo a las condiciones establecidas en la ley.</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</si>
  <si>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</si>
  <si>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</si>
  <si>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</si>
  <si>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</si>
  <si>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</si>
  <si>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Actualizar la informacion de los procesos notificados por la ANDEJ Vs informe de proceso DESAJ.</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</si>
  <si>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</si>
  <si>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</si>
  <si>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</si>
  <si>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</si>
  <si>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Fichas de conciliación</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</si>
  <si>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</si>
  <si>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</si>
  <si>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</si>
  <si>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(N°de procesos prejudiciales evaluados  por parte del comité con sus respectivas fichas/ N° de procesos recibidos por parte del comite)*100</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</si>
  <si>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</si>
  <si>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</si>
  <si>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</si>
  <si>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</si>
  <si>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</si>
  <si>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</si>
  <si>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</si>
  <si>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</si>
  <si>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</si>
  <si>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</si>
  <si>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</si>
  <si>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</si>
  <si>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</si>
  <si>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</si>
  <si>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 xml:space="preserve">Ejercer la defensa de la Dirección Ejecutiva Seccional, respondiendo las Tutela  en las cuales la Seccional es vinculada. </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</si>
  <si>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</si>
  <si>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</si>
  <si>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</si>
  <si>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</si>
  <si>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</si>
  <si>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</si>
  <si>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</si>
  <si>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recaudado/Valor proyectado)*100</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</si>
  <si>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</si>
  <si>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</si>
  <si>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</si>
  <si>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</si>
  <si>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</si>
  <si>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</si>
  <si>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</si>
  <si>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</si>
  <si>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</si>
  <si>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</si>
  <si>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N° de procesos terminados por remisibilidad.</t>
  </si>
  <si>
    <t>N° de procesos terminados.</t>
  </si>
  <si>
    <t>k) Garantizar el oportuno y eficaz cumplimiento de la legislación ambiental aplicable a las actividades administrativas y laborales.</t>
  </si>
  <si>
    <t>Proyecto de gestión ambiental</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</si>
  <si>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</si>
  <si>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</si>
  <si>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</si>
  <si>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</si>
  <si>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</si>
  <si>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</si>
  <si>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</si>
  <si>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</si>
  <si>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No. de actas de revisión</t>
  </si>
  <si>
    <t>Plan anual de adquisiciones</t>
  </si>
  <si>
    <t>Elaborar, aprobar y publicar  el plan anual de adquisiciones.</t>
  </si>
  <si>
    <t xml:space="preserve">Adquisición de bienes y servicios   </t>
  </si>
  <si>
    <t>Gestion financiera, asistencia legal, gestión humana, gestión tecnológica</t>
  </si>
  <si>
    <t>Procesos de cotratación</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</si>
  <si>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</si>
  <si>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</si>
  <si>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</si>
  <si>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</si>
  <si>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Tramitar el pago de los  las facturas de los servicios públicos domiciliarios de todos los inmuebles propios y arrendados donde funcionan los despachos Judiciales del Valle del Cauca</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</si>
  <si>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</si>
  <si>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</si>
  <si>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</si>
  <si>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</si>
  <si>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Elementos de consumos entregados/ No. Elementos de consumos solicitados) * 100</t>
  </si>
  <si>
    <t>No de elementos de consumo entregados</t>
  </si>
  <si>
    <t>(No. Elementos devolutivos entregados/ No. Elementos de devolutivos solicitados) * 100</t>
  </si>
  <si>
    <t>No de elementos devolutivos entregados</t>
  </si>
  <si>
    <t>Resoluciones de baja</t>
  </si>
  <si>
    <t>N° de bajas realizadas / N de bajas proyectadas</t>
  </si>
  <si>
    <t>N° de resoluciones de baja</t>
  </si>
  <si>
    <t>Servidores judiciales socializados</t>
  </si>
  <si>
    <t>Socializar el proceso y el plan de comunicaciones</t>
  </si>
  <si>
    <t>(No. de servidores judiciales socializados/No. de servidores proyectados)*100</t>
  </si>
  <si>
    <t>Porcentaje de servidores judiciales socializados</t>
  </si>
  <si>
    <t>Acta de seguimiento</t>
  </si>
  <si>
    <t>Hacer seguimiento a la matriz de comunicaciones</t>
  </si>
  <si>
    <t>(No. Actividades de la matriz de comunicaciones ejecutadas/No. de actividades de la matriz de comunicaciones proyectadas)*100</t>
  </si>
  <si>
    <t>No. de actas de seguimiento</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</si>
  <si>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</si>
  <si>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</si>
  <si>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</si>
  <si>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</si>
  <si>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</si>
  <si>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</si>
  <si>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</si>
  <si>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</si>
  <si>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</si>
  <si>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</si>
  <si>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</si>
  <si>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</si>
  <si>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</si>
  <si>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</si>
  <si>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</si>
  <si>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</si>
  <si>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</si>
  <si>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</si>
  <si>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</si>
  <si>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</si>
  <si>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</si>
  <si>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</si>
  <si>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</si>
  <si>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</si>
  <si>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</si>
  <si>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</si>
  <si>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</si>
  <si>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</si>
  <si>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</si>
  <si>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</si>
  <si>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</si>
  <si>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1</t>
  </si>
  <si>
    <t xml:space="preserve">RESULTADOS </t>
  </si>
  <si>
    <t>UNIDAD DE 
MEDIDA</t>
  </si>
  <si>
    <t>EVIDENCIA</t>
  </si>
  <si>
    <t>FECHA DE CONTROL</t>
  </si>
  <si>
    <t>ANÁLISIS DEL RESULTADO</t>
  </si>
  <si>
    <t>Modernización del parque tecnológico y sistemas de información.</t>
  </si>
  <si>
    <t>Requerimiento ante la Unidad de Informática del Nivel Central</t>
  </si>
  <si>
    <t>Registro Siris Cali</t>
  </si>
  <si>
    <t>Total 443 - Archivo Consejo Seccional de la Judicatura</t>
  </si>
  <si>
    <t>Para el primer trimestre de 2021, el Consejo Seccional de la Judicatura implemento un aplicativo propio que permite realizar diariamente el seguimiento y control automático del sistema SIERJU, logrando cumplir la meta en un 89,13%, adicionalmente se realizo una campaña de acompañamiento previa, durante y posterior al período de reporte.</t>
  </si>
  <si>
    <t>Mejoramiento de la Infraestructura física</t>
  </si>
  <si>
    <t>Indicador Anual</t>
  </si>
  <si>
    <t>PLAN DE CAPACITACION</t>
  </si>
  <si>
    <t>Se realizó el plan de capacitación con los Coordinadores de Area, Jefes de Oficina y la Directora Seccional</t>
  </si>
  <si>
    <t>CRONOGRAMA DE CAPACITACIONES</t>
  </si>
  <si>
    <t>Con base en el cronograma de capacitaciones, se inicia en el mes de mayo 2021</t>
  </si>
  <si>
    <t>listado de novedades</t>
  </si>
  <si>
    <t>Para el primer trimestre de 2021, allegaron a la fecha de acumulación 520 novedades (enero 16, feb 17 y marzo 10), las cuales fueron ingresadas en su totalidad en la nomina general del mes correspondiente. Es de tener presente, que a partir del mes de marzo entró en producción el nuevo sistema de liquidación de nomina efinomina, por lo cual Kactus fue inhabilitado el 24/02/21 y entró efinomina a partir de marzo 12/21, lo que dificultó el ingreso de novedades</t>
  </si>
  <si>
    <t>consolidado de solicitudes</t>
  </si>
  <si>
    <t>Siendo 118 el 80% de las solicitudes de factores y otras certificaciones recibidas, se cumplió con la respuesta oportuna de 92 de ellas, ello debido a la complejidad de búsqueda de la información requerida y que solo se cuenta con un servidor judicial para atenderlas. No obstante lo anterior, al finalizar el trimestre se habían atendido el 100%, esto gracias al compromiso del servidor judicial que tiene a cargo el proceso y que dedica tiempo extra para lograr la atención de estos requerimientos</t>
  </si>
  <si>
    <t>listado de solicitudes</t>
  </si>
  <si>
    <t xml:space="preserve">El 70% de las solicitudes de certificación para cetil en el primer trimestre de 2021, es 126, de las cuales se atendieron en tiempo oportuno 114, logrando el 63% </t>
  </si>
  <si>
    <t>relación de solicitudes atendidas</t>
  </si>
  <si>
    <t>Para el primer trimestre de 2021, el 80% de las solicitudes allegadas son 283 y se atendieron dentro del termino 244, obteniendo un 69% de cumplimiento, ello teniendo en cuenta que con la pandemia y el trabajo en casa las jornadas laborales son mas extensas. Así mismo, que no hay distractores como atención a publico, que genera utilizar parte de la jornada en su atención.</t>
  </si>
  <si>
    <t>Para el primer trimestre de 2021, se recibieron 122 recursos en el trimestre, siendo 73 el 60%, de los cuales se atendieron 14, logrando el 12% de atención, esto debido a que solo se cuenta con una persona para revisarlos y una persona para proyectar la respuesta, aunado a los diferentes inconvenientes que se han presentado por el cambio del sistema de liquidación de nomina.</t>
  </si>
  <si>
    <t xml:space="preserve">Para el primer trimestre de 2021, se recibieron 202 solicitudes de liquidaciones definitivas, de las cuales fueron atendidas oportunamente 195, ello debido a la dedicación y compromiso del servidor judicial que tiene a cargo el proceso, quien dedica tiempo extra laboral para cumplir al 100%. Así mismo, es de recordar que el sistema Kactus fue deshabilitado desde el 24 de febrero de 2021, entrando a producción el día 12 de marzo el sistema Efinomina, que a la fecha no cuenta con el modulo de liquidaciones definitivas al 100%. </t>
  </si>
  <si>
    <t>Reunión de Seguimiento del plan anual de trabajo a nivel nacional.
Indicadores del plan de trabajo.</t>
  </si>
  <si>
    <t>Para el 1er trimestre del año 2021, en indicador se encuentra en un cumplimiento del 19%, se han desarrollado actividades, pero no se alcanzó el 25% de ejecución planeado, debido a cambios en el asesor que realiza las actividades de desórdenes musculo esqueléticos, por lo cual se retrasaron algunas actividades como son las pausas activas, bienestar total y cuida mi entorno.</t>
  </si>
  <si>
    <t>Formato de Accidente de Trabajo</t>
  </si>
  <si>
    <t>En el primer trimestre del año 2021 se presentaron 8 accidentes de trabajo , en el mes de enero 1, febrero 3 y marzo 4, los cuales fueron investigados en su totalidad.</t>
  </si>
  <si>
    <t>Campaña del Siris y correos electrónicos  del reto actívate (actividades deportivas desde nivel central)
Material fotográfico de día de la mujer.</t>
  </si>
  <si>
    <t>Para el primer trimestre del 2021, se programó 1 actividad para la celebración del día de la mujer, por lo tanto, el indicador se encuentra en un 20%, no se alcanza la meta proyectada para este primer trimestre el 25% de ejecución, debido a que el inicio de las actividades de los despachos es a partir desde el 12 de enero y la continuidad de trabajo en casa de modo virtual dificulta la participación en las actividades y genera poca asistencia.</t>
  </si>
  <si>
    <t>Total 31 - Archivo Consejo Seccional de la Judicatura</t>
  </si>
  <si>
    <t>Se cumplía la totalidad de solicitudes del escalafón</t>
  </si>
  <si>
    <t>Total 2 - Archivo Consejo Seccional de la Judicatura</t>
  </si>
  <si>
    <t>LAS CIRCULARES POR MEDIO DEL CUAL SE HACEN LAS CONVOCATORIAS DE LOS CURSOS DE LA ESCUELA JUDICIAL, SE HAN DIFUNDIDO SATISFACTORIAMENTE ENTRE LOS DIFERENTES DESPACHOS JUDICIALES DEL VALLE DEL CAUCA</t>
  </si>
  <si>
    <t>Se realiza el informe de seguimiento a los Acuerdos 11764 de 2021 y 11766 de 2021, los cuales crearon cargos de descongestión en el Valle del Cauca</t>
  </si>
  <si>
    <t>Total 4 - Archivo Consejo Seccional de la Judicatura</t>
  </si>
  <si>
    <t>En el primer trimestre del 2021, se cumple el 100% de la meta establecida, debido a la reiteración de las propuestas de reordenamiento judicial para el Valle del Cauca</t>
  </si>
  <si>
    <t>Total 1  - Informe de rendición de cuentas 2020, pagina de la Rama Judicial</t>
  </si>
  <si>
    <t>El 9 de marzo de 2021, se realizó la audiencia de rendición de cuentas de la seccional del Valle del Cauca, dando cumplimiento a la actividad programada</t>
  </si>
  <si>
    <t>Total 469 - Archivo Consejo Seccional de la Judicatura</t>
  </si>
  <si>
    <t>En el primer trimestre de 2021, se dio atención a la totalidad de vigilancia judiciales solicitadas por los usuarios, logrando un avance en el cumplimiento de 100%</t>
  </si>
  <si>
    <t xml:space="preserve">LAS SOLICITUDES QUE SE HAN RECEPCIONADO Y ENVIADO A LA UNIDAD DE REGISTRO NACIONAL DE ABOGADOS, HAN SIDO TRAMITADAS SATISFACTORIAMENTE. ES DECIR, QUE SE HA ENTREGADO LAS TARJETAS Y RESOLUCIONES A LOS USUARIOS, EN EL TIEMPO ESTABLECIDO. </t>
  </si>
  <si>
    <t>Total 24 - Archivo Consejo Seccional de la Judicatura</t>
  </si>
  <si>
    <t>Total 17 - Archivo Consejo Seccional de la Judicatura</t>
  </si>
  <si>
    <t>Total 62 - Archivo Consejo Seccional de la Judicatura</t>
  </si>
  <si>
    <t>Consecutivos contratos del 001 al 019 del 2021</t>
  </si>
  <si>
    <t>Se revisaron y suscribieron 19 contratos nuevos de la siguiente manera: 2 licitaciones públicas (aseo y vigilancia), 1 Selección Abreviada Menor Cuantía (Vigías Salud), 6 mínimas cuantías y 10 contratación directa. Se realizaron 4 adiciones en contratos del 2020 y 2 adiciones por órdenes de compra (scanner y combustible).</t>
  </si>
  <si>
    <t>Informe de procesos activos y plataforma Ekogui.</t>
  </si>
  <si>
    <t>Se evidencia 2004 procesos activos al cierre del trimestre. 48 demandas nuevas fueron radicadas en el trimestre.  67 procesos fueron terminados en Ekogui.</t>
  </si>
  <si>
    <t>(N°de procesos prejudiciales evaluados  por parte del comité/ N° de procesos presentados al comité)*100</t>
  </si>
  <si>
    <t>Actas de Comité y certificaciones suscritas por el Secretario del Comité</t>
  </si>
  <si>
    <t>52 procesos prejudiciales presentados al comité. Se estudiaron la totalidad de los mismos.</t>
  </si>
  <si>
    <t>26 procesos judiciales evaluados por el comité. En todos se reiteró la posición que la entidad adoptó al inicio de los mismos.</t>
  </si>
  <si>
    <t>1- Excel procesos activos 2 Tabla de términos 3- informe Jefe Procesos.</t>
  </si>
  <si>
    <t>Se efectuaron 483 actuaciones judiciales en igual número de procesos, el incremento es notable y obedece a la virtualidad implementada consecuencia del covid-19.</t>
  </si>
  <si>
    <t>Informe mensual disciplinario remitidos a la unidad de auditoría.</t>
  </si>
  <si>
    <t xml:space="preserve">De las  20 quejas presentadas en vigencias anteriores con las cuales se inicia el año, se profirieron 2 providencias correspondientes a 3 quejas presentadas, las cuales 2 fueron acumuladas en un solo proceso </t>
  </si>
  <si>
    <t>Informe mensual acciones constitucionales remitidas la nivel central.</t>
  </si>
  <si>
    <t>Se notificaron y contestaron 29 tutelas. Sólo una de ellas fue en contra de la DESAJ por CDP vacaciones de la cual esta a la espera de que resuelva la impugnación.</t>
  </si>
  <si>
    <t>(Valor recaudado trimestre/Valor proyectado en el año)*100</t>
  </si>
  <si>
    <t>Informe GCC e informe Abogada Ejecutora.</t>
  </si>
  <si>
    <t>En Circular DEAJC21-19 de marzo de 2021, se modificó la meta de recaudo debido a la crisis económica por el Covid-19 a $490,100,333 para el año 2021, logrando para el primer trimestre un recaudo de 172,807,068 correspondiente a un 35,25% de avance en la meta anual.</t>
  </si>
  <si>
    <t>Al cierre del trimestre existen 12476 expedientes que corresponde a una suma de $3,837,883,031,440,oo</t>
  </si>
  <si>
    <t>En el primer trimestre se evidencia un importante cumplimiento de metas de prescripción que corresponden a 123 expedientes.</t>
  </si>
  <si>
    <t>N/A</t>
  </si>
  <si>
    <r>
      <t>En este trimestre no hubo ningún proceso que cumpla con los requisitos establecidos en la Resolución 5148 del 28/07/2019, del Comité de Cartera de la DEAJ, a efecto de declarar la remisibilidad. Sin embargo se destaca la labor del comité de remisibilidad, que permite aplicar dicha figura a los procesos correspondientes y de esta manera presentar una cartera sana, sin indicadores inflados.</t>
    </r>
    <r>
      <rPr>
        <sz val="9"/>
        <color rgb="FFFF0000"/>
        <rFont val="Arial"/>
        <family val="2"/>
      </rPr>
      <t>.</t>
    </r>
  </si>
  <si>
    <t xml:space="preserve">Plan de Gestión Ambiental </t>
  </si>
  <si>
    <t>Campañas por siris de manejo de residuos</t>
  </si>
  <si>
    <t xml:space="preserve">En el primer trimestre del año 2021, Se ha realizado la sensibilización por SIRIS del cambio del código de colores para el manejo de residuos a partir del año 2021, la cual se ordenó mediante Resolución N° 2184 de 2019 del Ministerio de Medio Ambiente y Desarrollo Sostenible, pese a que esta sensibilización se ha venido realizando desde finales del año 2020, el indicador está en un 20%, un 5% menos de lo proyectado, lo anterior es consecuencia de la fatiga que presentan los Servidores judiciales por actividades virtuales que generado el trabajo en casa por la pandemia del virus del covid-19, la cual ya lleva 1 año. </t>
  </si>
  <si>
    <t>14 / 17</t>
  </si>
  <si>
    <t>Durante el primer trimestre se logró un 82% en el resultado, lo anterior debido a que no se pudo contratar el Mantenimiento de vehículos y los elementos de ferretería para las Corporaciones, Despachos
Judiciales y Sedes Administrativas del Valle del Cauca lo anterior porque se presentó  dificultad en la presentación de la cotización por parte de los proveedores, en cuanto al contrato de Suministro de combustible en  la virtualidad el consumo a disminuido por lo tanto se reprograma para el segundo semestre.</t>
  </si>
  <si>
    <t>499 / 514</t>
  </si>
  <si>
    <t>Debido a la virtualidad se han generado atrasos en el proceso de entrega de facturas por parte de las empresas de servicios, lo que a causado que la entidad no lograra el pago total de las factura de periodo,  para lo cual se han realizado los requerimientos a las empresas y los pagos se han realizado con fecha posterior.</t>
  </si>
  <si>
    <t>(No. de solicitudes de elementos de oficina por despacho/ No total de despachos) * 100</t>
  </si>
  <si>
    <t>461/560</t>
  </si>
  <si>
    <t xml:space="preserve"> Teniendo en cuenta la austeridad y la Implementación de la virtualidad en los Despachos Judiciales, se hace entrega de los elementos indispensables y básicos  para satisfacer las necesidades de los diferentes Despachos y Corporaciones Judiciales del Valle del Cauca y así poder cumplir con su buen  funcionamiento de los mismos.
Así las cosas, sólo el 82,% de los Despachos Judiciales del Valle del Cauca, realizaron requerimientos al Almacen de esta Direccion Ejecutiva, logrando así una reducción del 18% de solicitudes.</t>
  </si>
  <si>
    <t>110/185</t>
  </si>
  <si>
    <t xml:space="preserve"> Teniendo en cuenta la austeridad y la Implementación de la virtualidad en los Despachos Judiciales, se hace entrega de los elementos indispensables  para satisfacer las necesidades de los diferentes Despachos y Corporaciones Judiciales del Valle del Cauca y así poder cumplir con su buen  funcionamiento de los mismos.
Es preciso manifestar que en el  59%, esta incluido la entrega   de elementos tecnológicos, comprados en el mes de diciembre del año 2020, sin embargo la entidad espera realizar la renovación tecnológica en la presente vigencia en los diferentes despachos Judiciales.</t>
  </si>
  <si>
    <t>Resoluciones de baja (meta dos por año)</t>
  </si>
  <si>
    <t>Se inicio el proceso de baja de impresoras en el  primer trimestre, sin embargo no se logró finalizar debido  a la demora en la entrega por parte de los despachos judiciales en la entrega del elemento que al encontrarse en trabajo en casa la  programación para  la asistencia al despacho demoro el proceso</t>
  </si>
  <si>
    <t>Ejecución Presupuestal por las unidades ejecutoras 02 y 08 y anexo consolidado de la ejecución de gastos de personal.</t>
  </si>
  <si>
    <t>La meta establecida para el trimestre es del 25%, y lo ejecutado  por concepto de  pago de nóminas, contribuciones parafiscales, Cesantias fue de 28,82%, lo que corresponde a $62,110,931,244 del presupuesto asignado para gastos de personal de $215,520,427,438, por lo que se puede establecer que se ejecutó el 100% de lo proyectado.</t>
  </si>
  <si>
    <t>Ejecución Presupuestal por las unidades ejecutoras 02 y 08 y anexo consolidado de la ejecución de Adquisición de Bienes y Servicios (gastos generales e inversión)</t>
  </si>
  <si>
    <t>Reportes de conciliaciones</t>
  </si>
  <si>
    <t>se adjuntan las conciliaciones de Almacen y las de incapacidades</t>
  </si>
  <si>
    <t>TRIMESTRE 2</t>
  </si>
  <si>
    <t>Orden compra de equipos</t>
  </si>
  <si>
    <t>Para el segundo trimestre se realizaron 1473 soportes sobre el aplicativo Justicia XXI; se dio respuesta a los requerimientos realizados por los Despachos Judiciales sobre el sistema de información</t>
  </si>
  <si>
    <t>Siriscali</t>
  </si>
  <si>
    <t>Total 462 - Archivo Consejo Seccional de la Judicatura</t>
  </si>
  <si>
    <t xml:space="preserve">listado de solicitudes </t>
  </si>
  <si>
    <t>listado de recursos atendidos</t>
  </si>
  <si>
    <t>Total 30 - Archivo Consejo Seccional de la Judicatura</t>
  </si>
  <si>
    <t>En el segundo trimestre de 2021, se dio atención a la totalidad de solicitudes respecto al Escalafón Seccional, logrando un avance en el cumplimiento de 100%</t>
  </si>
  <si>
    <t>Total 0 - Archivo Consejo Seccional de la Judicatura</t>
  </si>
  <si>
    <t>Las circulares por medio del cual se hacen las convocatorias de los cursos de la escuela judicial, se han difundido satisfactoriamente entre los diferentes despachos judiciales del Valle del Cauca, para el segundo trimestre no se efectuaron convocatorias para esta Seccional por parte de EJRLB.</t>
  </si>
  <si>
    <t>Total 3 - Archivo Consejo Seccional de la Judicatura</t>
  </si>
  <si>
    <t>Se realiza el informe de seguimiento mensual a los Acuerdos 11764 de 2021 y 11766 de 2021, los cuales crearon cargos de descongestión en el Valle del Cauca</t>
  </si>
  <si>
    <t>En el segundo trimestre del 2021, se cumple el 100% de la meta establecida, debido a las propuestas de mapa judicial para fortalecimiento de los Juzgados penales municipales de la ciudad de Cali</t>
  </si>
  <si>
    <t>Total 562 - Archivo Consejo Seccional de la Judicatura</t>
  </si>
  <si>
    <t>En el segundo trimestre de 2021, se dio atención a la totalidad de vigilancia judiciales solicitadas por los usuarios, logrando un avance en el cumplimiento de 100%</t>
  </si>
  <si>
    <t>Total 20 - Archivo Consejo Seccional de la Judicatura</t>
  </si>
  <si>
    <t>Consecutivos contratos del 020 al 034 del 2021</t>
  </si>
  <si>
    <t>495/ 499</t>
  </si>
  <si>
    <t>441/560</t>
  </si>
  <si>
    <t>65/84</t>
  </si>
  <si>
    <t xml:space="preserve">   1  /  2</t>
  </si>
  <si>
    <t>Continuando con el proceso de baja de impresoras este se realizó en el segundo trimestre d a través de la Resolución DESAJCLR21-1668 cumpliendo con la meta establecida para el primer semestre.</t>
  </si>
  <si>
    <t>Plan de Calidad</t>
  </si>
  <si>
    <t>Se cumple con la totalidad de las actividades planeadas</t>
  </si>
  <si>
    <t>Informe de avance del contrato de digitalización reportado al Nivel Central</t>
  </si>
  <si>
    <t>A pesar de contar con un proceso de compra de estos equipos, no se logró la entrega de estos a los Despachos Judiciales, toda vez que el proveedor de estos elementos solicitó ampliación por los problemas de importación de los equipos debido a la pandemia.</t>
  </si>
  <si>
    <t>En este trimestre no se logró la instalación de los equipos por falta de elementos complementarios a las salas de audiencias, elementos que dependen del nivel central</t>
  </si>
  <si>
    <t>Archivo - soporte SIGCMA Plan Operativo 2021</t>
  </si>
  <si>
    <t>De los 28 componentes tecnológicos  (repuestos) requeridos para el primer trimestre, se supera el 100% debido a que realizó la entrega de 8 elementos adicionales que se encontraban pendientes del trimestre anterior.</t>
  </si>
  <si>
    <t>El  primer trimestre el Grupo recibió 1455 requerimientos para actualizar información en las bases de datos de los sistemas de información, las cuales fueron atendidas en su totalidad.</t>
  </si>
  <si>
    <t>N°. de Solicitudes de audiencias virtuales tramitadas /N°. Solicitudes de audiencias virtuales recibidas.</t>
  </si>
  <si>
    <t>Solicitudes audiencias recibidas</t>
  </si>
  <si>
    <t>Para el primer trimestre de 2021, se registraron 21.573 solicitudes para conexiones virtuales a través de la plataforma SIRIS, las cuales fueron atendidas en su totalidad.</t>
  </si>
  <si>
    <t>Archivo -soporte SIGMA Plan Operativo 2021</t>
  </si>
  <si>
    <t>Se recibieron  130 solicitudes de soporte sobre el funcionamiento de la plataforma Justicia XXI WEB, las cuales fueron atendidas en su totalidad.</t>
  </si>
  <si>
    <t>Archivo - soporte SIGMA Plan Operativo 2021</t>
  </si>
  <si>
    <t>Durante el primer trimestre se requirieron 8 jornadas de capacitación sobre protocolos de digitalización y utilización de la plataforma mercurio.</t>
  </si>
  <si>
    <t>Al finalizar el trimestre se lleva un total de 145108 expedientes, cumplimento con la meta establecida en el semestre.</t>
  </si>
  <si>
    <t>Para el segundo trimestre se renovaron 506 equipos con presupuesto asignado a finales de 2020, se entregaron los equipos en el segundo trimestre debido a la dificultades de la pandemia, se espera la asignación de presupuesto para la adquisición de los 1299 equipos faltantes .</t>
  </si>
  <si>
    <t>N°componentes tecnológicos (repuestos) / N°componentes tecnológicos (repuestos) obsoletos</t>
  </si>
  <si>
    <t>A raíz de los problemas de conexión que se ha venido presentando en la aplicación teams, se ha incrementado el uso de la plataforma oficial para la realización de audiencias virtuales, para este trimestre los despachos registraron 22.981 solicitudes para conexiones virtuales</t>
  </si>
  <si>
    <t>Se recibieron  20 solicitudes de soporte sobre el funcionamiento de la plataforma Justicia XXI WEB, las cuales fueron atendidas en su totalidad.</t>
  </si>
  <si>
    <t>Se realizaron 311 capacitaciones a los usuarios de los Despachos Judiciales referente a la aplicaciones que tienen los Despachos para el desempeño de sus funciones, aplicación de protocolo de digitalización 2, ventanilla virtual, lifesize.</t>
  </si>
  <si>
    <t>Plan de mejoramiento y mantenimiento de infraestructura 2021</t>
  </si>
  <si>
    <t>Resolución 0847 del 12 de marzo de 2021</t>
  </si>
  <si>
    <t>Se revisaron las necesidades de lo inmuebles diagnosticados y se ajustó el presupuesto acorde a los valores asignados por el nivel central.</t>
  </si>
  <si>
    <t>Se adelantaron 5 procesos de contratación correspondiente a 3 inmuebles los cuales por los tipos de contratos y el cronograma, se proyecta la firma del contrato para el mes de julio por valor de 1,463,388,044</t>
  </si>
  <si>
    <t>Se cumplió con la elaboración y publicación del plan anual de adquisiciones que según la ley se debe publicar a mas tardar el 30 de enero.</t>
  </si>
  <si>
    <t>Acta  de aprobación y publicación número  02 del 28 de enero de 2021</t>
  </si>
  <si>
    <t>La meta establecida para el trimestre es del 25%, y lo ejecutado  en adquisición de bienes y servicios en este primer trimestre fue de 62,81%, debido al efecto que tiene en este trimestre el compromiso de las vigencias futuras en los rubros más representativos del presupuesto asignado en esta vigencia fiscal, como lo son arrendamiento de bienes inmuebles, aseo, vigilancia, y en inversión el rubro de digitalización, razón por la cual la meta es superada en un 37%.</t>
  </si>
  <si>
    <t>Relación de pago del impuesto predial en este trimestre.</t>
  </si>
  <si>
    <t>Seguimiento a los protocolos de digitalización expedidos por el CSJ</t>
  </si>
  <si>
    <t xml:space="preserve">Se da cumplimiento al seguimiento del avance y aplicación de los protocolos dejando registro en las actas de la corporación </t>
  </si>
  <si>
    <t>Se da cumplimiento al seguimiento del avance y aplicación de los protocolos dejando registro en las actas de la corporación.</t>
  </si>
  <si>
    <t>Matriz de comunicaciones socializada</t>
  </si>
  <si>
    <t>Se ha dado cumplimiento al 100% de las actividades planeadas en la matriz de comunicaciones</t>
  </si>
  <si>
    <t>Matriz de comunicaciones</t>
  </si>
  <si>
    <t>Sistema de QRS</t>
  </si>
  <si>
    <t>El 9 de marzo de 2021, se realizó la audiencia de rendición de cuentas de la seccional del Valle del Cauca, dando cumplimiento a la actividad programada.</t>
  </si>
  <si>
    <t>Al cierre del segundo trimestre se notificaron 91 demandas nuevas las cuales fueron actualizadas y registradas en su totalidad y por lo tanto se evidencian 2065 procesos activos.</t>
  </si>
  <si>
    <t>Al cierre del segundo trimestre, se profirieron 2 providencias correspondientes a 3 quejas presentadas, las cuales 2 fueron acumuladas en un solo proceso y se dispuso el archivo de 3 expedientes.</t>
  </si>
  <si>
    <t>En Circular DEAJC21-19 de marzo de 2021, se modificó la meta de recaudo debido a la crisis económica por el Covid-19 a $490,100,333 para el año 2021, gracias a la creación de los dos cargos en el grupo de cobro coactivo se ha logrado superar esta meta permitiendo que al cierre del segundo trimestre tengamos un avance del 86% equivalente a un valor de recaudo acumulado de 422,789,934.</t>
  </si>
  <si>
    <t>Al segundo  trimestre se recibieron 117 expedientes los cuales se encuentran radicado llegando a un total de  12,593 procesos para tramite de cobro coactivo.</t>
  </si>
  <si>
    <t>Se elaboró el plan de capacitaciones en el primer trimestre, acorde a las necesidades de los usuarios reflejadas en la encuestas realizadas.</t>
  </si>
  <si>
    <t xml:space="preserve">Se convocaron 135 servidores judiciales de los cuales asistieron 85, obteniendo un 63% de asistencia a las capacitaciones realizadas. Se destaca una mayor participación debido a la virtualidad y al uso de las plataformas. </t>
  </si>
  <si>
    <t>(No. de certificaciones atendidas oportunamente /No. de solicitudes radicadas)*100</t>
  </si>
  <si>
    <t>(No. de recursos atendidos trimestralmente/No. de recursos radicados )*100</t>
  </si>
  <si>
    <t>En el 2do trimestre del año 2021 se presentaron 9 accidentes de trabajo, de los cuales 3 fueron casos covid y los demás en su mayoría reportes por golpes con objetos presentados en  abril 2 casos, mayo 3 casos y junio 4 casos, los cuales fueron investigados en su totalidad, cumpliendo con el indicador al 100%.</t>
  </si>
  <si>
    <t>Para el 2do trimestre se adelantaron el 50% de las actividades programadas para el año, consistentes en  la celebración del día de la madre y del padre, lo que permitió avanzar en el trimestre en un 30% con relación a la meta.</t>
  </si>
  <si>
    <t>En el 2do trimestre del año 2021, Se ha realizado la sensibilización por SIRIS del día de la tierra en el cual se recuerda el código de colores, el ahorro de agua y energía, adicionalmente se continua con la socialización por correo electrónico del código de colores para el manejo de residuos a partir del año 2021, la cual se ordenó mediante Resolución N° 2184 de 2019 del Ministerio de Medio Ambiente y Desarrollo Sostenible, para este trimestre el indicador  fue del 30% , logrando cumplir con el 50% de avance de lo proyectado del año.</t>
  </si>
  <si>
    <t>Para este primer trimestre se canceló el pago de impuesto predial de 4 inmuebles a cargo de la seccional cuyas facturas fueron allegadas a 31 de marzo de 2021 por valor de 315,609,888 , se canceló igualmente los impuestos por retención el fuente que se realizan a través de proceso de compensación que se realiza en el siif nación.</t>
  </si>
  <si>
    <t>Se cancelaron 10 facturas de impuesto predial  cumpliendo con la totalidad de los pagos por este concepto por valor de 167,998,841. Igualmente se canceló lo correspondiente al pago de la retención en la fuente por renta.</t>
  </si>
  <si>
    <t>Novedades 181 - 182</t>
  </si>
  <si>
    <t>Correos de publicación.</t>
  </si>
  <si>
    <t>Lista de auxiliares inscritos en noviembre de 2020</t>
  </si>
  <si>
    <t>Dos solicitudes de retiro,  un secuestre y un partidor.</t>
  </si>
  <si>
    <t>Sin novedad</t>
  </si>
  <si>
    <t>Se realizó el registro de auxiliares de la justicia el 1 de abril de 2021, el cual quedo conformado por 66 auxiliares, acorde con las disposiciones del acuerdo 10448 de 2015, por lo cual se realizó la convocatoria en el mes de noviembre de 2020..</t>
  </si>
  <si>
    <t>Del registro conformado por 66 auxiliares se  retiran dos auxiliares por solicitud de los mismos quedando en el registro 64.</t>
  </si>
  <si>
    <t>Una solicitud de exclusión juzgado 1 compet mult de buenaventura</t>
  </si>
  <si>
    <t>of. 135 del 3 de marzo de 2021</t>
  </si>
  <si>
    <t>Elaboración de la lista de auxiliares de la justicia.</t>
  </si>
  <si>
    <t>Se adelanta el proceso de elaboración de la lista de auxiliares de la justicia el cual culminó con la resolución 822 de 2021.</t>
  </si>
  <si>
    <t xml:space="preserve">Reporte de solicitudes de exclusión y retiros de la lista de auxiliares de la justicia. </t>
  </si>
  <si>
    <t>Auto 242 de 2021, of 159 de marzo 12 de 2021. Retiran solicitud, por lo tanto no hubo exclusión.</t>
  </si>
  <si>
    <t>En el primer trimestre  se proyectó digitalizar  24.125.921 folios, actividad que se logró en un 87% debido a la implementación de la logística y contratación de personal.</t>
  </si>
  <si>
    <t>N° de requerimientos en soporte de aplicativos y plataformas tecnologías atendidos / N° de requerimientos en soporte de aplicativos y plataformas tecnológicas recibidos</t>
  </si>
  <si>
    <t>(No. De inmuebles diagnosticados /No de inmuebles  proyectados de la Rama Judicial en el Valle del Cauca)*100</t>
  </si>
  <si>
    <t>Para el 2021 se solicitaron recursos por el presupuesto de mejoramiento y mantenimiento de la infraestructura propia del sector para 5 inmuebles que fueron diagnosticados y priorizados, fueron solicitados 1.867.211.662 y se asignaron 1.948.991.677 millones.</t>
  </si>
  <si>
    <t>Mediante la resolución 0847 del 12 de marzo de 2021, se asignaron  $1,948,991,677 por inversión para adelantar la contratación de los cinco (5) inmuebles diagnosticados por la seccional y  aprobados por el nivel central.</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</si>
  <si>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</si>
  <si>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</si>
  <si>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</si>
  <si>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</si>
  <si>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</si>
  <si>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</si>
  <si>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</si>
  <si>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</si>
  <si>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A la fecha no existe reporte de novedades, cambios de domicilio y teléfono los cuales son los que generan actualizaciones en el listado.</t>
  </si>
  <si>
    <t>(Número de Vigilancia Judicial tramitadas / Número de Vigilancia Judiciales solicitadas ) * 100</t>
  </si>
  <si>
    <t>Gestión Documental</t>
  </si>
  <si>
    <t>Seguimiento al avance y aplicación del los protocolos de digitalización por parte de los despachos judiciales</t>
  </si>
  <si>
    <t>Actas de las sesiones de la corporación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</si>
  <si>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</si>
  <si>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Actualizar la información de los procesos notificados por la ANDEJ Vs informe de proceso DESAJ.</t>
  </si>
  <si>
    <t>Procesos de contratación</t>
  </si>
  <si>
    <t>Informe de rendición de cuentas</t>
  </si>
  <si>
    <t>La matriz fue socializada en la presentación del informe  rendición de cuentas desarrollado en el mes de marzo</t>
  </si>
  <si>
    <t>No se han recibido QRS en el periodo de análisis.</t>
  </si>
  <si>
    <t>Se revisaron y suscribieron 15 contratos nuevos de la siguiente manera: 1 SASI (EPP-Covid-19), 11 M.C. y 3 C.D. (1 Cto es por el arriendo del inmueble donde se reubicaran los despachos judiciales de Tuluá por vandalismo del palacio de justicia el 28 abril de 2021). Se realizaron 5 adiciones de Mínimas Cuantías. En cumplimiento de un plan de mejoramiento, se arrendó el espacio donde se ubica el Cajero Automático del Banco Popular, por 5 años a partir del 1 de julio de 2021 al 30 de junio de 2026, del cual la Seccional recibirá un canón de $595,000,oo mensuales, más el incremento del IPC por los siguientes años.</t>
  </si>
  <si>
    <t>Actualizar la información de los procesos notificados por la ANDJE Vs informe de proceso DESAJ.</t>
  </si>
  <si>
    <t xml:space="preserve">Al cierre del segundo trimestre, se presentaron para evaluación 38 procesos prejudiciales  al comité los cuales fueron analizados en su totalidad en tres comités. </t>
  </si>
  <si>
    <t>Al cierre del segundo trimestre, se presentaron 17 procesos judiciales los cuales fueron analizados en su totalidad en tres comités.</t>
  </si>
  <si>
    <t>Al cierre del segundo trimestre, se efectuaron 732 actuaciones judiciales dentro de los términos de ley en igual número de procesos, el incremento respecto al primer trimestre es en 249 procesos, pese a los días de paro, ello obedece a la virtualidad implementada consecuencia del covid-19.</t>
  </si>
  <si>
    <t>Al cierre del segundo trimestre, se notificaron y contestaron 57 tutelas. Sólo una de ellas fue en contra de la DESAJ por CDP vacaciones de la cual se esta a la espera de que resuelva la impugnación. Se observa un incremento de 28 tutelas respecto al 1 trimestre).</t>
  </si>
  <si>
    <t>Al cierre del segundo trimestre, se evidencia un importante cumplimiento de metas de prescripción que corresponden a 218 expedientes, los cuales cumplieron con los parámetros legales.</t>
  </si>
  <si>
    <t>N° de procesos terminados por permisibilidad.</t>
  </si>
  <si>
    <t xml:space="preserve">Al cierre del segundo trimestre, al igual que el 1 trimestre, no hubo ningún proceso que cumpliera con los requisitos establecidos en la Resolución 5148 del 28/07/2019, del Comité de Cartera de la DEAJ, a efecto de declarar la remisibilidad. </t>
  </si>
  <si>
    <t>Sensibilización del Día e la Tierra por siris y Socialización del nuevo código de Colores a las oficinas de apoyo para divulgación.</t>
  </si>
  <si>
    <t>Consecutivo contratos año 2021
Plan anual de Adquisiciones</t>
  </si>
  <si>
    <t>Debido a las modalidades de selección de contratistas y los términos de evaluación, no fue posible adjudicar los contratos dentro del 2 trimestre, los cuales se realizaron el trimestre siguiente,  sin embargo la publicación del proceso en el SECOP se realizó conforme esta proyectado en el plan anual.</t>
  </si>
  <si>
    <t>Para el segundo trimestre hubo una variación del 1% en la reducción de la facturación que corresponde a 4 facturas debido a la reubicación de los juzgados administrativos al edificio Goya aumento de 3 Facturas, respecto del edificio banco de occidente  y a la compra de la planta telefónica del Palacio de Justicia de Roldanillo se redujo el 7 facturas.</t>
  </si>
  <si>
    <t>De acuerdo a la  implementación de la virtualidad en la Rama Judicial, se hace entrega de los elementos indispensables y básicos para satisfacer las necesidades de los diferentes Despachos y Corporaciones Judiciales del Valle del Cauca y así poder cumplir con el funcionamiento de los mismos.
Teniendo en cuenta lo anterior en el segundo trimestre sólo el 79% de los despachos realizaron solicitud de elementos, es decir que hay una reducción de solicitudes del 21%,  de acuerdo a la virtualidad la tendencia es bajar la cantidad de solicitudes.</t>
  </si>
  <si>
    <t xml:space="preserve"> Teniendo en cuenta  la Implementación de la virtualidad y la aplicación de la austeridad,  en los Despachos Judiciales, se hace entrega de los elementos indispensables  para satisfacer las necesidades de los diferentes Despachos y Corporaciones Judiciales del Valle del Cauca y así poder cumplir con su buen  funcionamiento de los mismos.
Así las cosas se logró hacer entrega del 77% de los elementos solicitados por los Diferentes Despachos Judiciales del Valle del Cauca.</t>
  </si>
  <si>
    <t>No se han recibido QRS en el periodo de análisis</t>
  </si>
  <si>
    <t>La meta establecida para el trimestre es del 25%, y lo ejecutado  por concepto de  pago de nóminas, contribuciones parafiscales, cesantías fue de 38,37%, lo que corresponde a $82,695,268,524 del presupuesto asignado para gastos de personal de $215,520,427,438, por lo que se puede establecer que se ejecutó un mayor valor en este segundo trimestre debido al pago de primas y bonificaciones que se generan en el mes de junio, por lo que se superó la meta establecida.</t>
  </si>
  <si>
    <t>Al segundo trimestre se lleva una ejecución acumulada del 68.6%, de acuerdo con la meta establecida para el trimestre es del 25%, y lo ejecutado  en adquisición de bienes y servicios en este periodo fue de 5,46% , lo que equivale a $1,556,410,036 de la apropiación total, lo que se explica por mayor dinámica de la ejecución del presupuesto en el primer trimestre del año, como consecuencia de los compromisos de vigencia futura, reflejando en los trimestres siguientes una menor ejecución.</t>
  </si>
  <si>
    <t xml:space="preserve">El total de bienes devolutivos equivale a  2,307,685,120 este valor se compara con los bienes reintegrados y en uso lo cual arrojó un valor igual por lo tanto el resultado de la conciliación es positivo debido a que no hay diferencia, con relación a las incapacidades esta arrojó un valor SIIF de 3,118,188,597 que conciliado con los valores de kactus no arrojó diferencias.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</si>
  <si>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</si>
  <si>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Correos de información sobre la implementación</t>
  </si>
  <si>
    <t>Se realizó la instalación de 151 monitores de 52 pulg como parte de la renovación tecnológica de las salas de audiencia logrando un 70% de actualización.</t>
  </si>
  <si>
    <t>No se logró la entrega de 16 repuestos debido a que por la obsolescencia o son muy costosos o no se encuentran en el mercado.</t>
  </si>
  <si>
    <t>N° de requerimientos en soporte de aplicativos y plataformas tecnológicas atendidos / N° de requerimientos en soporte de aplicativos y plataformas tecnológicas recibidos</t>
  </si>
  <si>
    <t>Para el segundo de 2021, el Consejo Seccional de la Judicatura ha realizado diariamente el seguimiento y control automático del sistema SIERJU, logrando cumplir la meta en un 93,15% la mas alta en los últimos 5 años, adicionalmente se realizo una campaña de acompañamiento previa, durante y posterior al período de reporte.</t>
  </si>
  <si>
    <t xml:space="preserve">Correos electrónicos invitando a la capacitación, asistencia, flayer de la capacitación  </t>
  </si>
  <si>
    <t xml:space="preserve">De las 4 capacitaciones programadas para el segundo trimestre de 2021, se llevaron a cabo 3 capacitaciones así: Salud mental y manejo del Estrés, Manejo y prevención del estrés generado por conflictos laborales, Mindfuiness para el incremento de bienestar en el trabajo, quedando pendiente la de Uso correcto y seguro del correo electrónico corporativo, reprogramada para el mes de agosto/21, cumpliendo de esta manera con el 75%. </t>
  </si>
  <si>
    <t>Invitación a la capacitación, imagen de personas conectadas a la capacitación</t>
  </si>
  <si>
    <t xml:space="preserve">De las 179 solicitudes de certificaciones radicadas, se atendieron de manera oportuna 116, lo que corresponde a un 65% de la meta que fue fijada en un 80%, esto teniendo en cuenta la complejidad de algunas solicitudes que requieren el archivo físico y debido a las alteraciones del orden público no fue posible el desplazamiento. </t>
  </si>
  <si>
    <t xml:space="preserve">Para el segundo trimestre de 2021, se recibieron 125 solicitudes de certificados cetil, siendo 88 el 70% de la meta,  se atendieron de manera oportuna 62 requerimientos, esto teniendo en cuenta la complejidad de algunas solicitudes que requieren el archivo físico y debido a las alteraciones del orden público no fue posible el desplazamiento. </t>
  </si>
  <si>
    <t>Listado de solicitudes y numero de Resolución con que se atendió el requerimiento</t>
  </si>
  <si>
    <t xml:space="preserve">Para el segundo trimestre se recibió un recurso, ello teniendo en cuenta que por fechas de notificación de las cesantías (feb), los términos para interponer los recursos se vencían en el primer trimestre, no obstante lo anterior, se tramitaron 50 recursos de los presentados en el primer trimestre, presentando un avance acumulado del semestre,  en  64 recursos de los 123 radicados. </t>
  </si>
  <si>
    <t>De 138 solicitudes de liquidaciones definitivas, se atendieron 135 oportunamente, logrando un 98% de cumplimiento, ello teniendo en cuenta las jornadas extras y el trabajo en casa, que aminora los distractores logrando un mayor porcentaje de cumplimiento.</t>
  </si>
  <si>
    <t>Para el 2do Trimestre del 2021, el indicador se encuentra en el 42%, un 8% por debajo del porcentaje proyectado, lo anterior se generó por el paro nacional que no permitió el desplazamiento para desarrollar las inspecciones de seguridad programadas y las visitas para la identificación de peligros.</t>
  </si>
  <si>
    <t>A partir del mes de marzo/21 se presentó el cambio de sistema de liquidación a Efinomina el cual ha generado muchos inconvenientes, es por ello que se incluyeron novedades hasta el 9/04/21, 12/05/21, 11/06/21. Siendo estas las fechas limite establecidas en la circular. Se recibieron a la fecha de circular de novedades 610 y se ingresaron 663, logrando un 109% de cumplimiento, esto por las jornadas extra laborales y trabajo en casa.</t>
  </si>
  <si>
    <t>Teniendo en cuenta el  80% de las solicitudes allegadas en el segundo trimestre, esto es 242, se atendieron de manera oportuna 152, ello teniendo en cuenta el gran numero de requerimientos radicados los cuales son atendidos por un servidor judicial, logrando con ello un cumplimiento del 51% de la meta. Así mismo, es de tener presente que se atendieron requerimientos pendientes del primer trimestre y los que allegaron para el segundo,  se realizan jornadas extra laborales y  se continua con el trabajo en casa.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</si>
</sst>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dd/mm/yyyy;@"/>
  </numFmts>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b/>
      <sz val="10"/>
      <color rgb="FFFF0000"/>
      <name val="Arial"/>
      <family val="2"/>
    </font>
    <font>
      <sz val="9"/>
      <color theme="1" tint="4.9989318521683403E-2"/>
      <name val="Arial"/>
      <family val="2"/>
    </font>
    <font>
      <sz val="11"/>
      <color theme="1"/>
      <name val="Calibri"/>
      <family val="2"/>
      <scheme val="minor"/>
    </font>
    <font>
      <b/>
      <i/>
      <sz val="9"/>
      <name val="Arial"/>
      <family val="2"/>
    </font>
    <font>
      <b/>
      <i/>
      <sz val="9"/>
      <color theme="1"/>
      <name val="Calibri"/>
      <family val="2"/>
      <scheme val="minor"/>
    </font>
    <font>
      <sz val="8"/>
      <name val="Arial"/>
      <family val="2"/>
    </font>
    <font>
      <sz val="9"/>
      <color theme="1" tint="0.14999847407452621"/>
      <name val="Arial"/>
      <family val="2"/>
    </font>
    <font>
      <sz val="9"/>
      <color rgb="FF000000"/>
      <name val="Arial"/>
      <family val="2"/>
    </font>
    <font>
      <sz val="9"/>
      <color rgb="FFFF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5">
    <xf numFmtId="0" fontId="0" fillId="0" borderId="0"/>
    <xf numFmtId="0" fontId="18" fillId="0" borderId="0"/>
    <xf numFmtId="0" fontId="30" fillId="0" borderId="0"/>
    <xf numFmtId="9" fontId="30" fillId="0" borderId="0" applyFont="0" applyFill="0" applyBorder="0" applyAlignment="0" applyProtection="0"/>
    <xf numFmtId="43" fontId="30" fillId="0" borderId="0" applyFont="0" applyFill="0" applyBorder="0" applyAlignment="0" applyProtection="0"/>
  </cellStyleXfs>
  <cellXfs count="460">
    <xf numFmtId="0" fontId="0" fillId="0" borderId="0" xfId="0"/>
    <xf numFmtId="0" fontId="1" fillId="0" borderId="0" xfId="0" applyFont="1" applyBorder="1"/>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0"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19" fillId="5" borderId="1" xfId="0" applyFont="1" applyFill="1" applyBorder="1" applyAlignment="1">
      <alignment horizontal="center" vertical="top" wrapText="1" readingOrder="1"/>
    </xf>
    <xf numFmtId="0" fontId="22"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20" fillId="0" borderId="1" xfId="0" applyFont="1" applyBorder="1" applyAlignment="1">
      <alignment vertical="center" wrapText="1" readingOrder="1"/>
    </xf>
    <xf numFmtId="0" fontId="17" fillId="5" borderId="5" xfId="0" applyFont="1" applyFill="1" applyBorder="1" applyAlignment="1">
      <alignment horizontal="center" vertical="top" wrapText="1" readingOrder="1"/>
    </xf>
    <xf numFmtId="0" fontId="20" fillId="0" borderId="1" xfId="0" applyFont="1" applyBorder="1" applyAlignment="1">
      <alignment horizontal="left" vertical="center" wrapText="1" readingOrder="1"/>
    </xf>
    <xf numFmtId="0" fontId="19" fillId="6" borderId="1" xfId="0" applyFont="1" applyFill="1" applyBorder="1" applyAlignment="1">
      <alignment horizontal="center" vertical="center" wrapText="1" readingOrder="1"/>
    </xf>
    <xf numFmtId="0" fontId="20" fillId="0" borderId="1" xfId="0" applyFont="1" applyBorder="1" applyAlignment="1">
      <alignment horizontal="center" vertical="center" wrapText="1" readingOrder="1"/>
    </xf>
    <xf numFmtId="0" fontId="15" fillId="0" borderId="1" xfId="0" applyFont="1" applyBorder="1" applyAlignment="1">
      <alignment vertical="center" wrapText="1"/>
    </xf>
    <xf numFmtId="0" fontId="20" fillId="0" borderId="1" xfId="0" applyFont="1" applyBorder="1" applyAlignment="1">
      <alignment vertical="top" wrapText="1"/>
    </xf>
    <xf numFmtId="0" fontId="20" fillId="0" borderId="1" xfId="0" applyFont="1" applyBorder="1" applyAlignment="1">
      <alignment vertical="center" wrapText="1"/>
    </xf>
    <xf numFmtId="0" fontId="18" fillId="0" borderId="1" xfId="0" applyFont="1" applyBorder="1" applyAlignment="1">
      <alignment horizontal="left" vertical="top" wrapText="1" readingOrder="1"/>
    </xf>
    <xf numFmtId="0" fontId="2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9"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1" fillId="10" borderId="0" xfId="0" applyFont="1" applyFill="1" applyBorder="1" applyAlignment="1" applyProtection="1">
      <alignment horizontal="left"/>
      <protection locked="0"/>
    </xf>
    <xf numFmtId="0" fontId="25" fillId="10" borderId="0" xfId="0" applyFont="1" applyFill="1"/>
    <xf numFmtId="0" fontId="25" fillId="10" borderId="0" xfId="0" applyFont="1" applyFill="1" applyAlignment="1" applyProtection="1">
      <alignment horizontal="center" vertical="center"/>
      <protection locked="0"/>
    </xf>
    <xf numFmtId="0" fontId="26"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2" fillId="4" borderId="11" xfId="0" applyFont="1" applyFill="1" applyBorder="1" applyAlignment="1">
      <alignment vertical="center" wrapText="1"/>
    </xf>
    <xf numFmtId="0" fontId="27"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Border="1" applyAlignment="1">
      <alignment horizontal="center"/>
    </xf>
    <xf numFmtId="16" fontId="6"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Fill="1" applyBorder="1" applyAlignment="1">
      <alignment vertical="center" wrapText="1"/>
    </xf>
    <xf numFmtId="0" fontId="28" fillId="0" borderId="1" xfId="0" applyFont="1" applyBorder="1" applyAlignment="1">
      <alignment vertical="center" wrapText="1"/>
    </xf>
    <xf numFmtId="0" fontId="15" fillId="0" borderId="1" xfId="0" applyFont="1" applyBorder="1" applyAlignment="1">
      <alignment horizontal="left" vertical="top"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6" xfId="0" applyFont="1" applyFill="1" applyBorder="1" applyAlignment="1">
      <alignment vertical="center" wrapText="1"/>
    </xf>
    <xf numFmtId="0" fontId="1" fillId="0" borderId="18" xfId="0" applyFont="1" applyBorder="1"/>
    <xf numFmtId="0" fontId="1" fillId="3" borderId="18" xfId="0" applyFont="1" applyFill="1" applyBorder="1" applyAlignment="1">
      <alignment horizontal="center" vertical="center" wrapText="1"/>
    </xf>
    <xf numFmtId="14" fontId="1" fillId="3" borderId="18" xfId="0" applyNumberFormat="1" applyFont="1" applyFill="1" applyBorder="1" applyAlignment="1">
      <alignment horizontal="center" vertical="center" wrapText="1"/>
    </xf>
    <xf numFmtId="0" fontId="1" fillId="0" borderId="16" xfId="0" applyFont="1" applyBorder="1"/>
    <xf numFmtId="0" fontId="1" fillId="0" borderId="16" xfId="0" applyFont="1" applyFill="1" applyBorder="1" applyAlignment="1">
      <alignment vertical="center" wrapText="1"/>
    </xf>
    <xf numFmtId="0" fontId="3"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0" borderId="3" xfId="0" applyFont="1" applyBorder="1"/>
    <xf numFmtId="0" fontId="1" fillId="0" borderId="3" xfId="0" applyFont="1" applyFill="1" applyBorder="1" applyAlignment="1">
      <alignment vertical="center" wrapText="1"/>
    </xf>
    <xf numFmtId="0" fontId="12" fillId="0" borderId="0" xfId="0" applyFont="1"/>
    <xf numFmtId="0" fontId="2" fillId="4" borderId="11" xfId="0" applyFont="1" applyFill="1" applyBorder="1" applyAlignment="1">
      <alignment horizontal="center" vertical="center" textRotation="89" wrapText="1"/>
    </xf>
    <xf numFmtId="0" fontId="2" fillId="4" borderId="11" xfId="0" applyFont="1" applyFill="1" applyBorder="1" applyAlignment="1">
      <alignment horizontal="center" vertical="center" textRotation="88" wrapText="1"/>
    </xf>
    <xf numFmtId="0" fontId="3" fillId="0" borderId="1" xfId="0" applyFont="1" applyFill="1" applyBorder="1" applyAlignment="1" applyProtection="1">
      <alignment horizontal="center" vertical="top" wrapText="1"/>
      <protection hidden="1"/>
    </xf>
    <xf numFmtId="0" fontId="29" fillId="0" borderId="7" xfId="0" applyFont="1" applyFill="1" applyBorder="1" applyAlignment="1" applyProtection="1">
      <alignment horizontal="center" vertical="center" wrapText="1"/>
      <protection hidden="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1" fillId="3" borderId="16" xfId="0" applyFont="1" applyFill="1" applyBorder="1"/>
    <xf numFmtId="0" fontId="3" fillId="3" borderId="16" xfId="0" applyFont="1" applyFill="1" applyBorder="1" applyAlignment="1">
      <alignment horizontal="left" vertical="center" wrapText="1"/>
    </xf>
    <xf numFmtId="14" fontId="1" fillId="3" borderId="16" xfId="0" applyNumberFormat="1" applyFont="1" applyFill="1" applyBorder="1" applyAlignment="1">
      <alignment horizontal="center" vertical="center" wrapText="1"/>
    </xf>
    <xf numFmtId="0" fontId="33" fillId="0" borderId="1" xfId="2" applyFont="1" applyFill="1" applyBorder="1" applyAlignment="1" applyProtection="1">
      <alignment horizontal="justify" vertical="center" wrapText="1"/>
    </xf>
    <xf numFmtId="0" fontId="12" fillId="0" borderId="0" xfId="0" applyFont="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8" xfId="0" applyFont="1" applyFill="1" applyBorder="1" applyAlignment="1">
      <alignment vertical="center" wrapText="1"/>
    </xf>
    <xf numFmtId="0" fontId="1" fillId="0" borderId="23" xfId="0" applyFont="1" applyBorder="1"/>
    <xf numFmtId="0" fontId="1" fillId="0" borderId="25" xfId="0" applyFont="1" applyBorder="1"/>
    <xf numFmtId="0" fontId="1" fillId="0" borderId="27" xfId="0" applyFont="1" applyBorder="1"/>
    <xf numFmtId="0" fontId="34" fillId="0" borderId="1" xfId="0" applyFont="1" applyBorder="1" applyAlignment="1">
      <alignment horizontal="center" vertical="center" wrapText="1"/>
    </xf>
    <xf numFmtId="9" fontId="34" fillId="0" borderId="1" xfId="0" applyNumberFormat="1" applyFont="1" applyBorder="1" applyAlignment="1">
      <alignment horizontal="center" vertical="center" wrapText="1"/>
    </xf>
    <xf numFmtId="0" fontId="1" fillId="3" borderId="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4" fillId="0" borderId="2" xfId="0" applyFont="1" applyBorder="1" applyAlignment="1">
      <alignment horizontal="center" vertical="center" wrapText="1"/>
    </xf>
    <xf numFmtId="0" fontId="3" fillId="3" borderId="1" xfId="0" applyFont="1" applyFill="1" applyBorder="1" applyAlignment="1">
      <alignment vertical="center" wrapText="1"/>
    </xf>
    <xf numFmtId="0" fontId="34" fillId="0" borderId="1" xfId="0" applyNumberFormat="1" applyFont="1" applyBorder="1" applyAlignment="1">
      <alignment horizontal="center" vertical="center" wrapText="1"/>
    </xf>
    <xf numFmtId="9" fontId="1" fillId="3"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justify" vertical="center"/>
    </xf>
    <xf numFmtId="0" fontId="1" fillId="0" borderId="5" xfId="0" applyFont="1" applyBorder="1"/>
    <xf numFmtId="0" fontId="1" fillId="0" borderId="4" xfId="0" applyFont="1" applyBorder="1" applyAlignment="1">
      <alignment horizontal="center" vertical="center" wrapText="1"/>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29" fillId="3" borderId="3"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2" xfId="0" applyFont="1" applyFill="1" applyBorder="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3" fillId="0" borderId="1" xfId="0" applyFont="1" applyFill="1" applyBorder="1" applyAlignment="1" applyProtection="1">
      <alignment horizontal="center" vertical="center" wrapText="1"/>
      <protection hidden="1"/>
    </xf>
    <xf numFmtId="0" fontId="20" fillId="0" borderId="1" xfId="0" applyFont="1" applyFill="1" applyBorder="1" applyAlignment="1">
      <alignment horizontal="center" vertical="center" wrapText="1" readingOrder="1"/>
    </xf>
    <xf numFmtId="0" fontId="15" fillId="0" borderId="1" xfId="0" applyFont="1" applyFill="1" applyBorder="1" applyAlignment="1">
      <alignment vertical="center" wrapText="1"/>
    </xf>
    <xf numFmtId="0" fontId="15" fillId="0" borderId="1" xfId="0" applyFont="1" applyFill="1" applyBorder="1" applyAlignment="1">
      <alignment vertical="top" wrapText="1"/>
    </xf>
    <xf numFmtId="0" fontId="20" fillId="0" borderId="1" xfId="0" applyFont="1" applyFill="1" applyBorder="1" applyAlignment="1">
      <alignment vertical="center" wrapText="1"/>
    </xf>
    <xf numFmtId="0" fontId="6" fillId="0" borderId="5" xfId="0" applyFont="1" applyBorder="1" applyAlignment="1">
      <alignment vertical="center" wrapText="1"/>
    </xf>
    <xf numFmtId="0" fontId="1" fillId="0" borderId="10" xfId="0" applyFont="1" applyFill="1" applyBorder="1" applyAlignment="1">
      <alignment vertical="center" wrapText="1"/>
    </xf>
    <xf numFmtId="0" fontId="3" fillId="0" borderId="1" xfId="0" applyFont="1" applyFill="1" applyBorder="1" applyAlignment="1" applyProtection="1">
      <alignment vertical="center" wrapText="1"/>
      <protection hidden="1"/>
    </xf>
    <xf numFmtId="0" fontId="1" fillId="0" borderId="10" xfId="0" applyFont="1" applyBorder="1" applyAlignment="1">
      <alignment vertical="center" wrapText="1"/>
    </xf>
    <xf numFmtId="0" fontId="12" fillId="0" borderId="10" xfId="0" applyFont="1" applyBorder="1" applyAlignment="1">
      <alignment vertical="center" wrapText="1"/>
    </xf>
    <xf numFmtId="0" fontId="12" fillId="0" borderId="3" xfId="0" applyFont="1" applyBorder="1" applyAlignment="1">
      <alignment vertical="center" wrapText="1"/>
    </xf>
    <xf numFmtId="0" fontId="33" fillId="3" borderId="1" xfId="2" applyFont="1" applyFill="1" applyBorder="1" applyAlignment="1" applyProtection="1">
      <alignment horizontal="center" vertical="center" wrapText="1"/>
    </xf>
    <xf numFmtId="0" fontId="1" fillId="0" borderId="16"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9" fontId="1" fillId="0" borderId="1" xfId="0" applyNumberFormat="1" applyFont="1" applyFill="1" applyBorder="1" applyAlignment="1">
      <alignment horizontal="center" vertical="center"/>
    </xf>
    <xf numFmtId="0" fontId="34" fillId="0" borderId="10" xfId="0" applyFont="1" applyBorder="1" applyAlignment="1">
      <alignment horizontal="center" vertical="center" wrapText="1"/>
    </xf>
    <xf numFmtId="9" fontId="34"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Border="1" applyAlignment="1">
      <alignment vertical="center" wrapText="1"/>
    </xf>
    <xf numFmtId="0" fontId="12" fillId="0" borderId="16" xfId="0" applyFont="1" applyBorder="1" applyAlignment="1">
      <alignment horizontal="left" vertical="center" wrapText="1"/>
    </xf>
    <xf numFmtId="0" fontId="3" fillId="0" borderId="16" xfId="0" applyFont="1" applyFill="1" applyBorder="1" applyAlignment="1" applyProtection="1">
      <alignment horizontal="center" vertical="center" wrapText="1"/>
      <protection hidden="1"/>
    </xf>
    <xf numFmtId="9" fontId="3"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2" fillId="0" borderId="0" xfId="0" applyFont="1" applyFill="1"/>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xf>
    <xf numFmtId="0" fontId="1" fillId="3" borderId="18" xfId="0" applyFont="1" applyFill="1" applyBorder="1" applyAlignment="1">
      <alignment vertical="center" wrapText="1"/>
    </xf>
    <xf numFmtId="0" fontId="0" fillId="0" borderId="16" xfId="0" applyBorder="1"/>
    <xf numFmtId="0" fontId="3" fillId="0" borderId="19"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hidden="1"/>
    </xf>
    <xf numFmtId="0" fontId="3" fillId="0" borderId="0" xfId="0" applyFont="1"/>
    <xf numFmtId="0" fontId="1" fillId="12" borderId="1" xfId="0" applyFont="1" applyFill="1" applyBorder="1" applyAlignment="1">
      <alignment vertical="center" wrapText="1"/>
    </xf>
    <xf numFmtId="0" fontId="1"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9" fontId="34" fillId="12" borderId="1" xfId="0" applyNumberFormat="1"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0" fontId="3" fillId="12" borderId="3" xfId="0" applyFont="1" applyFill="1" applyBorder="1" applyAlignment="1">
      <alignment horizontal="left" vertical="center" wrapText="1"/>
    </xf>
    <xf numFmtId="0" fontId="1" fillId="12" borderId="1" xfId="0" applyFont="1" applyFill="1" applyBorder="1"/>
    <xf numFmtId="3" fontId="1" fillId="0" borderId="0" xfId="0" applyNumberFormat="1" applyFont="1" applyBorder="1"/>
    <xf numFmtId="0" fontId="24" fillId="0" borderId="0" xfId="0" applyFont="1" applyBorder="1" applyAlignment="1" applyProtection="1">
      <alignment horizontal="center" vertical="center"/>
      <protection locked="0"/>
    </xf>
    <xf numFmtId="0" fontId="25" fillId="9" borderId="0" xfId="0" applyFont="1" applyFill="1" applyAlignment="1" applyProtection="1">
      <alignment horizontal="center" vertical="center" wrapText="1"/>
      <protection locked="0"/>
    </xf>
    <xf numFmtId="0" fontId="1" fillId="0" borderId="2" xfId="0" applyFont="1" applyBorder="1" applyAlignment="1">
      <alignment horizontal="center"/>
    </xf>
    <xf numFmtId="0" fontId="3" fillId="3" borderId="3"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0" borderId="18"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6"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top"/>
    </xf>
    <xf numFmtId="0" fontId="27" fillId="2" borderId="2" xfId="0" applyFont="1" applyFill="1" applyBorder="1" applyAlignment="1">
      <alignment horizontal="center" vertical="top" wrapText="1"/>
    </xf>
    <xf numFmtId="9" fontId="27" fillId="2" borderId="1" xfId="3" applyFont="1" applyFill="1" applyBorder="1" applyAlignment="1">
      <alignment horizontal="center" vertical="center" wrapText="1"/>
    </xf>
    <xf numFmtId="9" fontId="3" fillId="0" borderId="0" xfId="3" applyFont="1" applyAlignment="1">
      <alignment horizontal="center"/>
    </xf>
    <xf numFmtId="0" fontId="1" fillId="3" borderId="1" xfId="2" applyFont="1" applyFill="1" applyBorder="1" applyAlignment="1" applyProtection="1">
      <alignment horizontal="center" vertical="center" wrapText="1"/>
    </xf>
    <xf numFmtId="0" fontId="27" fillId="2" borderId="1" xfId="0" applyFont="1" applyFill="1" applyBorder="1" applyAlignment="1">
      <alignment horizontal="center" vertical="top"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0" fillId="0" borderId="0" xfId="0" applyBorder="1"/>
    <xf numFmtId="0" fontId="0" fillId="0" borderId="9" xfId="0" applyBorder="1"/>
    <xf numFmtId="0" fontId="35" fillId="0" borderId="9" xfId="0" applyFont="1" applyFill="1" applyBorder="1" applyAlignment="1">
      <alignment horizontal="center" vertical="center" wrapText="1"/>
    </xf>
    <xf numFmtId="9" fontId="1" fillId="3" borderId="0" xfId="3"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12" borderId="5" xfId="0" applyFont="1" applyFill="1" applyBorder="1" applyAlignment="1">
      <alignment horizontal="left" vertical="center" wrapText="1"/>
    </xf>
    <xf numFmtId="43" fontId="1" fillId="0" borderId="0" xfId="4" applyFont="1" applyBorder="1"/>
    <xf numFmtId="0" fontId="3" fillId="0" borderId="0" xfId="0" applyFont="1" applyAlignment="1">
      <alignment horizontal="center" vertic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2" fillId="0" borderId="1" xfId="0" applyFont="1" applyBorder="1" applyAlignment="1">
      <alignment horizontal="left" vertical="center" wrapText="1"/>
    </xf>
    <xf numFmtId="0" fontId="3"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3" borderId="1" xfId="0" applyFont="1" applyFill="1" applyBorder="1" applyAlignment="1">
      <alignment horizontal="center" vertical="center" wrapText="1"/>
    </xf>
    <xf numFmtId="0" fontId="3" fillId="0" borderId="34" xfId="0" applyFont="1" applyBorder="1"/>
    <xf numFmtId="9" fontId="3" fillId="3" borderId="1" xfId="3" applyFont="1" applyFill="1" applyBorder="1" applyAlignment="1">
      <alignment horizontal="center" vertical="center"/>
    </xf>
    <xf numFmtId="0" fontId="3" fillId="3" borderId="1" xfId="0" applyFont="1" applyFill="1" applyBorder="1" applyAlignment="1">
      <alignment wrapText="1"/>
    </xf>
    <xf numFmtId="14" fontId="3" fillId="3" borderId="1" xfId="0" applyNumberFormat="1" applyFont="1" applyFill="1" applyBorder="1" applyAlignment="1">
      <alignment horizontal="center"/>
    </xf>
    <xf numFmtId="0" fontId="3" fillId="3" borderId="1" xfId="0" applyFont="1" applyFill="1" applyBorder="1" applyAlignment="1">
      <alignment vertical="top" wrapText="1"/>
    </xf>
    <xf numFmtId="0" fontId="3" fillId="3" borderId="1" xfId="0" applyFont="1" applyFill="1" applyBorder="1"/>
    <xf numFmtId="0" fontId="33" fillId="3" borderId="1" xfId="2" applyFont="1" applyFill="1" applyBorder="1" applyAlignment="1" applyProtection="1">
      <alignment horizontal="justify" vertic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6" xfId="0" applyFont="1" applyFill="1" applyBorder="1" applyAlignment="1">
      <alignment horizontal="center"/>
    </xf>
    <xf numFmtId="0" fontId="3" fillId="3" borderId="16" xfId="0" applyFont="1" applyFill="1" applyBorder="1"/>
    <xf numFmtId="14" fontId="3" fillId="3" borderId="16" xfId="0" applyNumberFormat="1" applyFont="1" applyFill="1" applyBorder="1" applyAlignment="1">
      <alignment horizontal="center"/>
    </xf>
    <xf numFmtId="0" fontId="3" fillId="3" borderId="16" xfId="0" applyFont="1" applyFill="1" applyBorder="1" applyAlignment="1">
      <alignment vertical="top"/>
    </xf>
    <xf numFmtId="9" fontId="1" fillId="3" borderId="3" xfId="0" applyNumberFormat="1" applyFont="1" applyFill="1" applyBorder="1" applyAlignment="1">
      <alignment horizontal="center" vertical="center" wrapText="1"/>
    </xf>
    <xf numFmtId="14" fontId="3" fillId="3" borderId="3" xfId="0" applyNumberFormat="1" applyFont="1" applyFill="1" applyBorder="1" applyAlignment="1">
      <alignment horizontal="center"/>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xf numFmtId="0" fontId="3" fillId="3" borderId="1" xfId="0" applyFont="1" applyFill="1" applyBorder="1" applyAlignment="1">
      <alignment vertical="top"/>
    </xf>
    <xf numFmtId="0" fontId="3" fillId="3" borderId="3" xfId="0" applyFont="1" applyFill="1" applyBorder="1"/>
    <xf numFmtId="0" fontId="3" fillId="3" borderId="3" xfId="0" applyFont="1" applyFill="1" applyBorder="1" applyAlignment="1">
      <alignment vertical="top"/>
    </xf>
    <xf numFmtId="9" fontId="1" fillId="3" borderId="1" xfId="0" applyNumberFormat="1" applyFont="1" applyFill="1" applyBorder="1" applyAlignment="1">
      <alignment horizontal="center" vertical="center"/>
    </xf>
    <xf numFmtId="9" fontId="3" fillId="3" borderId="1" xfId="3" applyFont="1" applyFill="1" applyBorder="1" applyAlignment="1">
      <alignment horizontal="center"/>
    </xf>
    <xf numFmtId="9" fontId="3" fillId="3" borderId="1" xfId="0" applyNumberFormat="1" applyFont="1" applyFill="1" applyBorder="1" applyAlignment="1">
      <alignment horizontal="center" vertical="center"/>
    </xf>
    <xf numFmtId="0" fontId="3" fillId="3" borderId="1" xfId="0" applyFont="1" applyFill="1" applyBorder="1" applyAlignment="1">
      <alignment horizontal="justify" vertical="center" wrapText="1"/>
    </xf>
    <xf numFmtId="0" fontId="3" fillId="3" borderId="1" xfId="0" applyFont="1" applyFill="1" applyBorder="1" applyAlignment="1">
      <alignment horizontal="justify" vertical="top"/>
    </xf>
    <xf numFmtId="0" fontId="3" fillId="3" borderId="1" xfId="0" applyFont="1" applyFill="1" applyBorder="1" applyAlignment="1">
      <alignment horizontal="center" vertical="top" wrapText="1"/>
    </xf>
    <xf numFmtId="9" fontId="1"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3" borderId="16" xfId="0" applyFont="1" applyFill="1" applyBorder="1" applyAlignment="1">
      <alignment horizontal="center" vertical="top" wrapText="1"/>
    </xf>
    <xf numFmtId="9" fontId="1"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top" wrapText="1"/>
    </xf>
    <xf numFmtId="0" fontId="13" fillId="3" borderId="1" xfId="0" applyFont="1" applyFill="1" applyBorder="1"/>
    <xf numFmtId="0" fontId="13" fillId="3" borderId="16" xfId="0" applyFont="1" applyFill="1" applyBorder="1"/>
    <xf numFmtId="0" fontId="3" fillId="3" borderId="2" xfId="0" applyFont="1" applyFill="1" applyBorder="1"/>
    <xf numFmtId="0" fontId="3" fillId="3" borderId="18" xfId="0" applyFont="1" applyFill="1" applyBorder="1" applyAlignment="1">
      <alignment horizontal="center" wrapText="1"/>
    </xf>
    <xf numFmtId="0" fontId="1" fillId="3" borderId="19" xfId="0" applyFont="1" applyFill="1" applyBorder="1" applyAlignment="1">
      <alignment vertical="center" wrapText="1"/>
    </xf>
    <xf numFmtId="0" fontId="35" fillId="3" borderId="1" xfId="0" applyFont="1" applyFill="1" applyBorder="1" applyAlignment="1">
      <alignment vertical="center" wrapText="1"/>
    </xf>
    <xf numFmtId="14" fontId="3" fillId="3" borderId="33" xfId="0" applyNumberFormat="1" applyFont="1" applyFill="1" applyBorder="1" applyAlignment="1">
      <alignment horizontal="center"/>
    </xf>
    <xf numFmtId="0" fontId="3" fillId="3" borderId="18" xfId="0" applyFont="1" applyFill="1" applyBorder="1" applyAlignment="1">
      <alignment vertical="top" wrapText="1"/>
    </xf>
    <xf numFmtId="0" fontId="3" fillId="3" borderId="1" xfId="0" applyFont="1" applyFill="1" applyBorder="1" applyAlignment="1">
      <alignment horizontal="center" wrapText="1"/>
    </xf>
    <xf numFmtId="0" fontId="1" fillId="3" borderId="5" xfId="0" applyFont="1" applyFill="1" applyBorder="1" applyAlignment="1">
      <alignment vertical="center" wrapText="1"/>
    </xf>
    <xf numFmtId="14" fontId="3" fillId="3" borderId="8" xfId="0" applyNumberFormat="1" applyFont="1" applyFill="1" applyBorder="1" applyAlignment="1">
      <alignment horizontal="center"/>
    </xf>
    <xf numFmtId="14" fontId="3" fillId="3" borderId="1" xfId="0" applyNumberFormat="1" applyFont="1" applyFill="1" applyBorder="1" applyAlignment="1">
      <alignment horizontal="center" vertical="center"/>
    </xf>
    <xf numFmtId="9" fontId="34" fillId="3" borderId="3" xfId="0" applyNumberFormat="1" applyFont="1" applyFill="1" applyBorder="1" applyAlignment="1">
      <alignment horizontal="center" vertical="center" wrapText="1"/>
    </xf>
    <xf numFmtId="0" fontId="1" fillId="3" borderId="3" xfId="0" applyFont="1" applyFill="1" applyBorder="1" applyAlignment="1">
      <alignment vertical="top" wrapText="1"/>
    </xf>
    <xf numFmtId="9" fontId="34" fillId="3" borderId="1" xfId="0" applyNumberFormat="1" applyFont="1" applyFill="1" applyBorder="1" applyAlignment="1">
      <alignment horizontal="center" vertical="center" wrapText="1"/>
    </xf>
    <xf numFmtId="0" fontId="34"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xf>
    <xf numFmtId="0" fontId="29" fillId="3" borderId="1" xfId="0" applyFont="1" applyFill="1" applyBorder="1" applyAlignment="1" applyProtection="1">
      <alignment horizontal="center" vertical="center" wrapText="1"/>
      <protection hidden="1"/>
    </xf>
    <xf numFmtId="0" fontId="1" fillId="3" borderId="1" xfId="0" applyFont="1" applyFill="1" applyBorder="1" applyAlignment="1">
      <alignment vertical="top" wrapText="1"/>
    </xf>
    <xf numFmtId="9" fontId="3" fillId="3" borderId="3"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xf>
    <xf numFmtId="0" fontId="3" fillId="3" borderId="3" xfId="0" applyFont="1" applyFill="1" applyBorder="1" applyAlignment="1">
      <alignment wrapText="1"/>
    </xf>
    <xf numFmtId="0" fontId="3" fillId="3" borderId="3" xfId="0" applyFont="1" applyFill="1" applyBorder="1" applyAlignment="1">
      <alignment vertical="top" wrapText="1"/>
    </xf>
    <xf numFmtId="14" fontId="3" fillId="3" borderId="1" xfId="0" applyNumberFormat="1" applyFont="1" applyFill="1" applyBorder="1"/>
    <xf numFmtId="9" fontId="3" fillId="3" borderId="16" xfId="3" applyFont="1" applyFill="1" applyBorder="1" applyAlignment="1">
      <alignment horizontal="center"/>
    </xf>
    <xf numFmtId="14" fontId="3" fillId="3" borderId="16" xfId="0" applyNumberFormat="1" applyFont="1" applyFill="1" applyBorder="1"/>
    <xf numFmtId="9" fontId="3" fillId="3" borderId="3" xfId="3" applyFont="1" applyFill="1" applyBorder="1" applyAlignment="1">
      <alignment horizontal="center" vertical="center"/>
    </xf>
    <xf numFmtId="14" fontId="3" fillId="3" borderId="3" xfId="0" applyNumberFormat="1" applyFont="1" applyFill="1" applyBorder="1"/>
    <xf numFmtId="0" fontId="3" fillId="3" borderId="3" xfId="0" applyFont="1" applyFill="1" applyBorder="1" applyAlignment="1">
      <alignment horizontal="center" vertical="top"/>
    </xf>
    <xf numFmtId="0" fontId="3" fillId="3" borderId="1" xfId="0" applyFont="1" applyFill="1" applyBorder="1" applyAlignment="1">
      <alignment horizontal="center" vertical="top"/>
    </xf>
    <xf numFmtId="9" fontId="1" fillId="3" borderId="1" xfId="3" applyFont="1" applyFill="1" applyBorder="1" applyAlignment="1">
      <alignment horizontal="center" vertical="center" wrapText="1"/>
    </xf>
    <xf numFmtId="165" fontId="1" fillId="3"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9" fontId="3" fillId="3" borderId="16" xfId="3" applyFont="1" applyFill="1" applyBorder="1" applyAlignment="1">
      <alignment horizontal="center" vertical="center"/>
    </xf>
    <xf numFmtId="0" fontId="0" fillId="3" borderId="1" xfId="0" applyFill="1" applyBorder="1"/>
    <xf numFmtId="0" fontId="0" fillId="3" borderId="16" xfId="0" applyFill="1" applyBorder="1"/>
    <xf numFmtId="9" fontId="3" fillId="3" borderId="18" xfId="3" applyFont="1" applyFill="1" applyBorder="1" applyAlignment="1">
      <alignment horizontal="center" wrapText="1"/>
    </xf>
    <xf numFmtId="0" fontId="3" fillId="3" borderId="18" xfId="0" applyFont="1" applyFill="1" applyBorder="1" applyAlignment="1">
      <alignment wrapText="1"/>
    </xf>
    <xf numFmtId="14" fontId="3" fillId="3" borderId="18" xfId="0" applyNumberFormat="1" applyFont="1" applyFill="1" applyBorder="1" applyAlignment="1">
      <alignment vertical="center"/>
    </xf>
    <xf numFmtId="9" fontId="3" fillId="3" borderId="1" xfId="3" applyFont="1" applyFill="1" applyBorder="1" applyAlignment="1">
      <alignment horizontal="center" wrapText="1"/>
    </xf>
    <xf numFmtId="14" fontId="3" fillId="3" borderId="1" xfId="0" applyNumberFormat="1" applyFont="1" applyFill="1" applyBorder="1" applyAlignment="1">
      <alignment vertical="center"/>
    </xf>
    <xf numFmtId="9" fontId="1" fillId="3" borderId="1" xfId="3" applyFont="1" applyFill="1" applyBorder="1" applyAlignment="1">
      <alignment horizontal="center" vertical="center"/>
    </xf>
    <xf numFmtId="9" fontId="34" fillId="3" borderId="3" xfId="3" applyFont="1" applyFill="1" applyBorder="1" applyAlignment="1">
      <alignment horizontal="center" vertical="center" wrapText="1"/>
    </xf>
    <xf numFmtId="9" fontId="34" fillId="3" borderId="1" xfId="3" applyFont="1" applyFill="1" applyBorder="1" applyAlignment="1">
      <alignment horizontal="center" vertical="center" wrapText="1"/>
    </xf>
    <xf numFmtId="0" fontId="29" fillId="3" borderId="1" xfId="0"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3" borderId="5" xfId="0" applyFont="1" applyFill="1" applyBorder="1" applyAlignment="1">
      <alignment vertical="top" wrapText="1"/>
    </xf>
    <xf numFmtId="16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top" wrapText="1"/>
    </xf>
    <xf numFmtId="9" fontId="3" fillId="3" borderId="3" xfId="3" applyFont="1" applyFill="1" applyBorder="1" applyAlignment="1">
      <alignment horizontal="center" vertical="center" wrapText="1"/>
    </xf>
    <xf numFmtId="10" fontId="3" fillId="3" borderId="1" xfId="3" applyNumberFormat="1" applyFont="1" applyFill="1" applyBorder="1" applyAlignment="1">
      <alignment horizontal="center" vertical="center"/>
    </xf>
    <xf numFmtId="0" fontId="20" fillId="0" borderId="2"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4"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5" fillId="9" borderId="0" xfId="0" applyFont="1" applyFill="1" applyAlignment="1" applyProtection="1">
      <alignment horizontal="center" vertical="center" wrapText="1"/>
      <protection locked="0"/>
    </xf>
    <xf numFmtId="0" fontId="21" fillId="9" borderId="0" xfId="0" applyFont="1" applyFill="1" applyBorder="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3"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1" fillId="0" borderId="0" xfId="0" applyFont="1" applyBorder="1" applyAlignment="1">
      <alignment horizontal="center" wrapText="1"/>
    </xf>
    <xf numFmtId="0" fontId="32" fillId="0" borderId="0" xfId="0" applyFont="1" applyAlignment="1">
      <alignment horizont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2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 fillId="3" borderId="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center"/>
    </xf>
    <xf numFmtId="0" fontId="3" fillId="3"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27" fillId="2" borderId="5"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cellXfs>
  <cellStyles count="5">
    <cellStyle name="Millares" xfId="4" builtinId="3"/>
    <cellStyle name="Normal" xfId="0" builtinId="0"/>
    <cellStyle name="Normal 2" xfId="1"/>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5962650"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5000626" y="447675"/>
          <a:ext cx="2886074" cy="66675"/>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18340346" y="437243"/>
          <a:ext cx="4379844" cy="0"/>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21" name="CuadroTexto 4">
          <a:extLst>
            <a:ext uri="{FF2B5EF4-FFF2-40B4-BE49-F238E27FC236}">
              <a16:creationId xmlns="" xmlns:a16="http://schemas.microsoft.com/office/drawing/2014/main" id="{00000000-0008-0000-0200-000015000000}"/>
            </a:ext>
          </a:extLst>
        </xdr:cNvPr>
        <xdr:cNvSpPr txBox="1"/>
      </xdr:nvSpPr>
      <xdr:spPr>
        <a:xfrm>
          <a:off x="8880021" y="38100"/>
          <a:ext cx="1581150" cy="416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 xmlns:a16="http://schemas.microsoft.com/office/drawing/2014/main" id="{00000000-0008-0000-0200-000016000000}"/>
            </a:ext>
          </a:extLst>
        </xdr:cNvPr>
        <xdr:cNvGrpSpPr>
          <a:grpSpLocks/>
        </xdr:cNvGrpSpPr>
      </xdr:nvGrpSpPr>
      <xdr:grpSpPr bwMode="auto">
        <a:xfrm>
          <a:off x="5661661" y="436245"/>
          <a:ext cx="1971674" cy="0"/>
          <a:chOff x="2381" y="720"/>
          <a:chExt cx="3154" cy="65"/>
        </a:xfrm>
      </xdr:grpSpPr>
      <xdr:pic>
        <xdr:nvPicPr>
          <xdr:cNvPr id="23" name="6 Imagen">
            <a:extLst>
              <a:ext uri="{FF2B5EF4-FFF2-40B4-BE49-F238E27FC236}">
                <a16:creationId xmlns=""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798960</xdr:colOff>
      <xdr:row>2</xdr:row>
      <xdr:rowOff>90079</xdr:rowOff>
    </xdr:to>
    <xdr:pic>
      <xdr:nvPicPr>
        <xdr:cNvPr id="25" name="Imagen 24">
          <a:extLst>
            <a:ext uri="{FF2B5EF4-FFF2-40B4-BE49-F238E27FC236}">
              <a16:creationId xmlns=""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300-000002000000}"/>
            </a:ext>
          </a:extLst>
        </xdr:cNvPr>
        <xdr:cNvGrpSpPr>
          <a:grpSpLocks/>
        </xdr:cNvGrpSpPr>
      </xdr:nvGrpSpPr>
      <xdr:grpSpPr bwMode="auto">
        <a:xfrm>
          <a:off x="18218426" y="437243"/>
          <a:ext cx="4379844" cy="0"/>
          <a:chOff x="2381" y="720"/>
          <a:chExt cx="3154" cy="65"/>
        </a:xfrm>
      </xdr:grpSpPr>
      <xdr:pic>
        <xdr:nvPicPr>
          <xdr:cNvPr id="3" name="6 Imagen">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3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300-000007000000}"/>
            </a:ext>
          </a:extLst>
        </xdr:cNvPr>
        <xdr:cNvGrpSpPr>
          <a:grpSpLocks/>
        </xdr:cNvGrpSpPr>
      </xdr:nvGrpSpPr>
      <xdr:grpSpPr bwMode="auto">
        <a:xfrm>
          <a:off x="1417320" y="281940"/>
          <a:ext cx="0" cy="0"/>
          <a:chOff x="2381" y="720"/>
          <a:chExt cx="3154" cy="65"/>
        </a:xfrm>
      </xdr:grpSpPr>
      <xdr:pic>
        <xdr:nvPicPr>
          <xdr:cNvPr id="8" name="6 Imagen">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8</xdr:col>
      <xdr:colOff>416056</xdr:colOff>
      <xdr:row>2</xdr:row>
      <xdr:rowOff>90079</xdr:rowOff>
    </xdr:to>
    <xdr:pic>
      <xdr:nvPicPr>
        <xdr:cNvPr id="10" name="Imagen 9">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400-000002000000}"/>
            </a:ext>
          </a:extLst>
        </xdr:cNvPr>
        <xdr:cNvGrpSpPr>
          <a:grpSpLocks/>
        </xdr:cNvGrpSpPr>
      </xdr:nvGrpSpPr>
      <xdr:grpSpPr bwMode="auto">
        <a:xfrm>
          <a:off x="15740269" y="440225"/>
          <a:ext cx="4378188" cy="0"/>
          <a:chOff x="2381" y="720"/>
          <a:chExt cx="3154" cy="65"/>
        </a:xfrm>
      </xdr:grpSpPr>
      <xdr:pic>
        <xdr:nvPicPr>
          <xdr:cNvPr id="3" name="6 Imagen">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400-000006000000}"/>
            </a:ext>
          </a:extLst>
        </xdr:cNvPr>
        <xdr:cNvSpPr txBox="1"/>
      </xdr:nvSpPr>
      <xdr:spPr>
        <a:xfrm>
          <a:off x="6785610" y="38100"/>
          <a:ext cx="1578972"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400-000007000000}"/>
            </a:ext>
          </a:extLst>
        </xdr:cNvPr>
        <xdr:cNvGrpSpPr>
          <a:grpSpLocks/>
        </xdr:cNvGrpSpPr>
      </xdr:nvGrpSpPr>
      <xdr:grpSpPr bwMode="auto">
        <a:xfrm>
          <a:off x="1417983" y="284922"/>
          <a:ext cx="0" cy="0"/>
          <a:chOff x="2381" y="720"/>
          <a:chExt cx="3154" cy="65"/>
        </a:xfrm>
      </xdr:grpSpPr>
      <xdr:pic>
        <xdr:nvPicPr>
          <xdr:cNvPr id="8" name="6 Imagen">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8</xdr:col>
      <xdr:colOff>332236</xdr:colOff>
      <xdr:row>1</xdr:row>
      <xdr:rowOff>32929</xdr:rowOff>
    </xdr:to>
    <xdr:pic>
      <xdr:nvPicPr>
        <xdr:cNvPr id="10" name="Imagen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8</xdr:col>
      <xdr:colOff>416056</xdr:colOff>
      <xdr:row>2</xdr:row>
      <xdr:rowOff>90079</xdr:rowOff>
    </xdr:to>
    <xdr:pic>
      <xdr:nvPicPr>
        <xdr:cNvPr id="11" name="Imagen 10">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281940"/>
          <a:ext cx="154381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400-000002000000}"/>
            </a:ext>
          </a:extLst>
        </xdr:cNvPr>
        <xdr:cNvGrpSpPr>
          <a:grpSpLocks/>
        </xdr:cNvGrpSpPr>
      </xdr:nvGrpSpPr>
      <xdr:grpSpPr bwMode="auto">
        <a:xfrm>
          <a:off x="15740269" y="440225"/>
          <a:ext cx="4378188" cy="0"/>
          <a:chOff x="2381" y="720"/>
          <a:chExt cx="3154" cy="65"/>
        </a:xfrm>
      </xdr:grpSpPr>
      <xdr:pic>
        <xdr:nvPicPr>
          <xdr:cNvPr id="3" name="6 Imagen">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4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400-000007000000}"/>
            </a:ext>
          </a:extLst>
        </xdr:cNvPr>
        <xdr:cNvGrpSpPr>
          <a:grpSpLocks/>
        </xdr:cNvGrpSpPr>
      </xdr:nvGrpSpPr>
      <xdr:grpSpPr bwMode="auto">
        <a:xfrm>
          <a:off x="1417983" y="439227"/>
          <a:ext cx="0" cy="0"/>
          <a:chOff x="2381" y="720"/>
          <a:chExt cx="3154" cy="65"/>
        </a:xfrm>
      </xdr:grpSpPr>
      <xdr:pic>
        <xdr:nvPicPr>
          <xdr:cNvPr id="8" name="6 Imagen">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8</xdr:col>
      <xdr:colOff>332236</xdr:colOff>
      <xdr:row>1</xdr:row>
      <xdr:rowOff>32929</xdr:rowOff>
    </xdr:to>
    <xdr:pic>
      <xdr:nvPicPr>
        <xdr:cNvPr id="10" name="Imagen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8</xdr:col>
      <xdr:colOff>416056</xdr:colOff>
      <xdr:row>2</xdr:row>
      <xdr:rowOff>90079</xdr:rowOff>
    </xdr:to>
    <xdr:pic>
      <xdr:nvPicPr>
        <xdr:cNvPr id="11" name="Imagen 10">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5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0.5546875" defaultRowHeight="13.8" x14ac:dyDescent="0.25"/>
  <cols>
    <col min="1" max="1" width="37.33203125" style="21" customWidth="1"/>
    <col min="2" max="2" width="6.109375" style="22" customWidth="1"/>
    <col min="3" max="3" width="39.44140625" style="19" customWidth="1"/>
    <col min="4" max="4" width="5.33203125" style="22" customWidth="1"/>
    <col min="5" max="5" width="46.5546875" style="19" customWidth="1"/>
    <col min="6" max="16384" width="10.5546875" style="19"/>
  </cols>
  <sheetData>
    <row r="1" spans="1:8" ht="12.75" customHeight="1" x14ac:dyDescent="0.25">
      <c r="A1" s="29"/>
      <c r="B1" s="368" t="s">
        <v>0</v>
      </c>
      <c r="C1" s="368"/>
      <c r="D1" s="368"/>
      <c r="E1" s="30"/>
      <c r="F1" s="29"/>
      <c r="G1" s="29"/>
      <c r="H1" s="29"/>
    </row>
    <row r="2" spans="1:8" ht="12.75" customHeight="1" x14ac:dyDescent="0.25">
      <c r="A2" s="29"/>
      <c r="B2" s="368" t="s">
        <v>1</v>
      </c>
      <c r="C2" s="368"/>
      <c r="D2" s="368"/>
      <c r="E2" s="30"/>
      <c r="F2" s="29"/>
      <c r="G2" s="29"/>
      <c r="H2" s="29"/>
    </row>
    <row r="3" spans="1:8" ht="12.75" customHeight="1" x14ac:dyDescent="0.25">
      <c r="A3" s="29"/>
      <c r="B3" s="194"/>
      <c r="C3" s="194"/>
      <c r="D3" s="194"/>
      <c r="E3" s="30"/>
      <c r="F3" s="29"/>
      <c r="G3" s="29"/>
      <c r="H3" s="29"/>
    </row>
    <row r="4" spans="1:8" ht="12.75" customHeight="1" x14ac:dyDescent="0.25">
      <c r="A4" s="29"/>
      <c r="B4" s="194"/>
      <c r="C4" s="194"/>
      <c r="D4" s="194"/>
      <c r="E4" s="30"/>
      <c r="F4" s="29"/>
      <c r="G4" s="29"/>
      <c r="H4" s="29"/>
    </row>
    <row r="5" spans="1:8" ht="54.75" customHeight="1" x14ac:dyDescent="0.25">
      <c r="A5" s="50" t="s">
        <v>2</v>
      </c>
      <c r="B5" s="370" t="s">
        <v>3</v>
      </c>
      <c r="C5" s="370"/>
      <c r="D5" s="50" t="s">
        <v>4</v>
      </c>
      <c r="E5" s="195" t="s">
        <v>3</v>
      </c>
    </row>
    <row r="6" spans="1:8" s="49" customFormat="1" ht="16.649999999999999" customHeight="1" x14ac:dyDescent="0.25">
      <c r="A6" s="46"/>
      <c r="B6" s="47"/>
      <c r="C6" s="47"/>
      <c r="D6" s="46"/>
      <c r="E6" s="48"/>
    </row>
    <row r="7" spans="1:8" ht="54.75" customHeight="1" x14ac:dyDescent="0.25">
      <c r="A7" s="51" t="s">
        <v>5</v>
      </c>
      <c r="B7" s="371" t="s">
        <v>6</v>
      </c>
      <c r="C7" s="371"/>
      <c r="D7" s="371"/>
      <c r="E7" s="371"/>
    </row>
    <row r="8" spans="1:8" ht="13.35" customHeight="1" x14ac:dyDescent="0.25">
      <c r="A8" s="42"/>
      <c r="B8" s="42"/>
      <c r="D8" s="20"/>
      <c r="E8" s="20"/>
    </row>
    <row r="9" spans="1:8" ht="21" customHeight="1" x14ac:dyDescent="0.25">
      <c r="A9" s="42" t="s">
        <v>7</v>
      </c>
      <c r="B9" s="52" t="s">
        <v>8</v>
      </c>
      <c r="C9" s="53"/>
      <c r="D9" s="54"/>
      <c r="E9" s="54"/>
    </row>
    <row r="10" spans="1:8" ht="21" customHeight="1" x14ac:dyDescent="0.25">
      <c r="A10" s="42"/>
      <c r="B10" s="42"/>
      <c r="D10" s="20"/>
      <c r="E10" s="20"/>
    </row>
    <row r="11" spans="1:8" s="24" customFormat="1" ht="13.2" x14ac:dyDescent="0.25">
      <c r="A11" s="369" t="s">
        <v>9</v>
      </c>
      <c r="B11" s="369"/>
      <c r="C11" s="369"/>
      <c r="D11" s="369"/>
      <c r="E11" s="369"/>
    </row>
    <row r="12" spans="1:8" s="24" customFormat="1" ht="12.75" customHeight="1" x14ac:dyDescent="0.25">
      <c r="A12" s="25" t="s">
        <v>10</v>
      </c>
      <c r="B12" s="25" t="s">
        <v>11</v>
      </c>
      <c r="C12" s="34" t="s">
        <v>12</v>
      </c>
      <c r="D12" s="34" t="s">
        <v>13</v>
      </c>
      <c r="E12" s="34" t="s">
        <v>14</v>
      </c>
    </row>
    <row r="13" spans="1:8" s="24" customFormat="1" ht="12.75" customHeight="1" x14ac:dyDescent="0.25">
      <c r="A13" s="25"/>
      <c r="B13" s="25"/>
      <c r="C13" s="34"/>
      <c r="D13" s="34"/>
      <c r="E13" s="34"/>
    </row>
    <row r="14" spans="1:8" s="24" customFormat="1" ht="39.6" x14ac:dyDescent="0.25">
      <c r="A14" s="365" t="s">
        <v>15</v>
      </c>
      <c r="B14" s="35">
        <v>1</v>
      </c>
      <c r="C14" s="36" t="s">
        <v>16</v>
      </c>
      <c r="D14" s="35">
        <v>1</v>
      </c>
      <c r="E14" s="37" t="s">
        <v>17</v>
      </c>
    </row>
    <row r="15" spans="1:8" s="24" customFormat="1" ht="45" customHeight="1" x14ac:dyDescent="0.25">
      <c r="A15" s="367"/>
      <c r="B15" s="35"/>
      <c r="C15" s="36"/>
      <c r="D15" s="35"/>
      <c r="E15" s="37"/>
    </row>
    <row r="16" spans="1:8" s="24" customFormat="1" ht="41.4" customHeight="1" x14ac:dyDescent="0.25">
      <c r="A16" s="366"/>
      <c r="B16" s="35"/>
      <c r="C16" s="36"/>
      <c r="D16" s="35"/>
      <c r="E16" s="37"/>
    </row>
    <row r="17" spans="1:5" s="24" customFormat="1" ht="84" customHeight="1" x14ac:dyDescent="0.25">
      <c r="A17" s="372" t="s">
        <v>18</v>
      </c>
      <c r="B17" s="35">
        <v>2</v>
      </c>
      <c r="C17" s="36" t="s">
        <v>19</v>
      </c>
      <c r="D17" s="35">
        <v>2</v>
      </c>
      <c r="E17" s="38" t="s">
        <v>20</v>
      </c>
    </row>
    <row r="18" spans="1:5" s="24" customFormat="1" ht="30" customHeight="1" x14ac:dyDescent="0.25">
      <c r="A18" s="373"/>
      <c r="B18" s="35"/>
      <c r="C18" s="36"/>
      <c r="D18" s="35"/>
      <c r="E18" s="38"/>
    </row>
    <row r="19" spans="1:5" s="24" customFormat="1" ht="103.95" customHeight="1" x14ac:dyDescent="0.25">
      <c r="A19" s="372" t="s">
        <v>21</v>
      </c>
      <c r="B19" s="35">
        <v>3</v>
      </c>
      <c r="C19" s="36" t="s">
        <v>22</v>
      </c>
      <c r="D19" s="35">
        <v>3</v>
      </c>
      <c r="E19" s="36" t="s">
        <v>23</v>
      </c>
    </row>
    <row r="20" spans="1:5" s="24" customFormat="1" ht="75.75" customHeight="1" x14ac:dyDescent="0.25">
      <c r="A20" s="373"/>
      <c r="B20" s="35"/>
      <c r="C20" s="72"/>
      <c r="D20" s="35"/>
      <c r="E20" s="38"/>
    </row>
    <row r="21" spans="1:5" s="24" customFormat="1" ht="39.6" x14ac:dyDescent="0.25">
      <c r="A21" s="31" t="s">
        <v>24</v>
      </c>
      <c r="B21" s="35">
        <v>4</v>
      </c>
      <c r="C21" s="36" t="s">
        <v>25</v>
      </c>
      <c r="D21" s="35">
        <v>4</v>
      </c>
      <c r="E21" s="38" t="s">
        <v>26</v>
      </c>
    </row>
    <row r="22" spans="1:5" s="24" customFormat="1" ht="46.5" customHeight="1" x14ac:dyDescent="0.25">
      <c r="A22" s="31" t="s">
        <v>27</v>
      </c>
      <c r="B22" s="35">
        <v>5</v>
      </c>
      <c r="C22" s="36" t="s">
        <v>28</v>
      </c>
      <c r="D22" s="35">
        <v>5</v>
      </c>
      <c r="E22" s="38" t="s">
        <v>26</v>
      </c>
    </row>
    <row r="23" spans="1:5" s="24" customFormat="1" ht="48.75" customHeight="1" x14ac:dyDescent="0.25">
      <c r="A23" s="31" t="s">
        <v>29</v>
      </c>
      <c r="B23" s="35">
        <v>6</v>
      </c>
      <c r="C23" s="36" t="s">
        <v>30</v>
      </c>
      <c r="D23" s="35">
        <v>6</v>
      </c>
      <c r="E23" s="38" t="s">
        <v>26</v>
      </c>
    </row>
    <row r="24" spans="1:5" s="24" customFormat="1" ht="13.2" x14ac:dyDescent="0.25">
      <c r="A24" s="369" t="s">
        <v>31</v>
      </c>
      <c r="B24" s="369"/>
      <c r="C24" s="369"/>
      <c r="D24" s="369"/>
      <c r="E24" s="369"/>
    </row>
    <row r="25" spans="1:5" s="24" customFormat="1" ht="12.75" customHeight="1" x14ac:dyDescent="0.25">
      <c r="A25" s="32" t="s">
        <v>32</v>
      </c>
      <c r="B25" s="26" t="s">
        <v>11</v>
      </c>
      <c r="C25" s="27" t="s">
        <v>33</v>
      </c>
      <c r="D25" s="27" t="s">
        <v>13</v>
      </c>
      <c r="E25" s="27" t="s">
        <v>34</v>
      </c>
    </row>
    <row r="26" spans="1:5" s="24" customFormat="1" ht="47.1" customHeight="1" x14ac:dyDescent="0.25">
      <c r="A26" s="39" t="s">
        <v>35</v>
      </c>
      <c r="B26" s="35">
        <v>1</v>
      </c>
      <c r="C26" s="36" t="s">
        <v>36</v>
      </c>
      <c r="D26" s="136"/>
      <c r="E26" s="38" t="s">
        <v>26</v>
      </c>
    </row>
    <row r="27" spans="1:5" s="28" customFormat="1" ht="45.6" customHeight="1" x14ac:dyDescent="0.25">
      <c r="A27" s="39" t="s">
        <v>37</v>
      </c>
      <c r="B27" s="35">
        <v>2</v>
      </c>
      <c r="C27" s="36" t="s">
        <v>38</v>
      </c>
      <c r="D27" s="35"/>
      <c r="E27" s="38" t="s">
        <v>26</v>
      </c>
    </row>
    <row r="28" spans="1:5" s="28" customFormat="1" ht="45.6" customHeight="1" x14ac:dyDescent="0.25">
      <c r="A28" s="365" t="s">
        <v>39</v>
      </c>
      <c r="B28" s="136">
        <v>3</v>
      </c>
      <c r="C28" s="137" t="s">
        <v>40</v>
      </c>
      <c r="D28" s="35"/>
      <c r="E28" s="38" t="s">
        <v>26</v>
      </c>
    </row>
    <row r="29" spans="1:5" s="24" customFormat="1" ht="39.9" customHeight="1" x14ac:dyDescent="0.25">
      <c r="A29" s="366"/>
      <c r="B29" s="136">
        <v>4</v>
      </c>
      <c r="C29" s="137" t="s">
        <v>41</v>
      </c>
      <c r="D29" s="136">
        <v>1</v>
      </c>
      <c r="E29" s="137" t="s">
        <v>42</v>
      </c>
    </row>
    <row r="30" spans="1:5" s="24" customFormat="1" ht="51.6" customHeight="1" x14ac:dyDescent="0.25">
      <c r="A30" s="33" t="s">
        <v>43</v>
      </c>
      <c r="B30" s="136"/>
      <c r="C30" s="137"/>
      <c r="D30" s="136">
        <v>2</v>
      </c>
      <c r="E30" s="37" t="s">
        <v>44</v>
      </c>
    </row>
    <row r="31" spans="1:5" s="24" customFormat="1" ht="79.5" customHeight="1" x14ac:dyDescent="0.25">
      <c r="A31" s="365" t="s">
        <v>45</v>
      </c>
      <c r="B31" s="136">
        <v>5</v>
      </c>
      <c r="C31" s="138" t="s">
        <v>46</v>
      </c>
      <c r="D31" s="35"/>
      <c r="E31" s="38"/>
    </row>
    <row r="32" spans="1:5" s="24" customFormat="1" ht="51.6" customHeight="1" x14ac:dyDescent="0.25">
      <c r="A32" s="367"/>
      <c r="B32" s="136">
        <v>6</v>
      </c>
      <c r="C32" s="138" t="s">
        <v>47</v>
      </c>
      <c r="D32" s="35">
        <v>3</v>
      </c>
      <c r="E32" s="41" t="s">
        <v>48</v>
      </c>
    </row>
    <row r="33" spans="1:5" s="24" customFormat="1" ht="41.1" customHeight="1" x14ac:dyDescent="0.25">
      <c r="A33" s="366"/>
      <c r="B33" s="136">
        <v>7</v>
      </c>
      <c r="C33" s="139" t="s">
        <v>49</v>
      </c>
      <c r="D33" s="35"/>
      <c r="E33" s="41"/>
    </row>
    <row r="34" spans="1:5" s="24" customFormat="1" ht="33.9" customHeight="1" x14ac:dyDescent="0.25">
      <c r="A34" s="33" t="s">
        <v>50</v>
      </c>
      <c r="B34" s="35">
        <v>8</v>
      </c>
      <c r="C34" s="38" t="s">
        <v>51</v>
      </c>
      <c r="D34" s="35"/>
      <c r="E34" s="41" t="s">
        <v>52</v>
      </c>
    </row>
    <row r="35" spans="1:5" s="24" customFormat="1" ht="29.1" customHeight="1" x14ac:dyDescent="0.25">
      <c r="A35" s="33" t="s">
        <v>53</v>
      </c>
      <c r="B35" s="35"/>
      <c r="C35" s="38" t="s">
        <v>26</v>
      </c>
      <c r="D35" s="35">
        <v>4</v>
      </c>
      <c r="E35" s="41" t="s">
        <v>54</v>
      </c>
    </row>
    <row r="36" spans="1:5" s="24" customFormat="1" ht="50.1" customHeight="1" x14ac:dyDescent="0.25">
      <c r="A36" s="33" t="s">
        <v>55</v>
      </c>
      <c r="B36" s="35"/>
      <c r="C36" s="38" t="s">
        <v>26</v>
      </c>
      <c r="D36" s="35">
        <v>5</v>
      </c>
      <c r="E36" s="41" t="s">
        <v>56</v>
      </c>
    </row>
    <row r="37" spans="1:5" s="24" customFormat="1" ht="39.9" customHeight="1" x14ac:dyDescent="0.25">
      <c r="A37" s="33" t="s">
        <v>57</v>
      </c>
      <c r="B37" s="35"/>
      <c r="C37" s="38" t="s">
        <v>26</v>
      </c>
      <c r="D37" s="35">
        <v>6</v>
      </c>
      <c r="E37" s="73" t="s">
        <v>58</v>
      </c>
    </row>
    <row r="38" spans="1:5" s="24" customFormat="1" ht="29.25" customHeight="1" x14ac:dyDescent="0.25">
      <c r="A38" s="33" t="s">
        <v>59</v>
      </c>
      <c r="B38" s="35"/>
      <c r="C38" s="38" t="s">
        <v>26</v>
      </c>
      <c r="D38" s="35"/>
      <c r="E38" s="40" t="s">
        <v>26</v>
      </c>
    </row>
  </sheetData>
  <mergeCells count="11">
    <mergeCell ref="A28:A29"/>
    <mergeCell ref="A31:A33"/>
    <mergeCell ref="B2:D2"/>
    <mergeCell ref="B1:D1"/>
    <mergeCell ref="A24:E24"/>
    <mergeCell ref="A11:E11"/>
    <mergeCell ref="B5:C5"/>
    <mergeCell ref="B7:E7"/>
    <mergeCell ref="A17:A18"/>
    <mergeCell ref="A19:A20"/>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F1"/>
    </sheetView>
  </sheetViews>
  <sheetFormatPr baseColWidth="10" defaultColWidth="10.5546875" defaultRowHeight="18" x14ac:dyDescent="0.35"/>
  <cols>
    <col min="1" max="1" width="52.109375" style="11" customWidth="1"/>
    <col min="2" max="2" width="5.5546875" style="12" customWidth="1"/>
    <col min="3" max="5" width="5.5546875" style="13" customWidth="1"/>
    <col min="6" max="6" width="44.44140625" style="11" customWidth="1"/>
  </cols>
  <sheetData>
    <row r="1" spans="1:7" ht="22.5" customHeight="1" x14ac:dyDescent="0.3">
      <c r="A1" s="381" t="s">
        <v>0</v>
      </c>
      <c r="B1" s="381"/>
      <c r="C1" s="381"/>
      <c r="D1" s="381"/>
      <c r="E1" s="381"/>
      <c r="F1" s="381"/>
    </row>
    <row r="2" spans="1:7" x14ac:dyDescent="0.35">
      <c r="A2" s="374" t="s">
        <v>60</v>
      </c>
      <c r="B2" s="374"/>
      <c r="C2" s="374"/>
      <c r="D2" s="374"/>
      <c r="E2" s="374"/>
      <c r="F2" s="374"/>
    </row>
    <row r="3" spans="1:7" x14ac:dyDescent="0.35">
      <c r="A3" s="375" t="s">
        <v>61</v>
      </c>
      <c r="B3" s="376"/>
      <c r="C3" s="376"/>
      <c r="D3" s="376"/>
      <c r="E3" s="376"/>
      <c r="F3" s="377"/>
    </row>
    <row r="4" spans="1:7" ht="28.5" customHeight="1" x14ac:dyDescent="0.3">
      <c r="A4" s="382" t="s">
        <v>62</v>
      </c>
      <c r="B4" s="378" t="s">
        <v>63</v>
      </c>
      <c r="C4" s="379"/>
      <c r="D4" s="379"/>
      <c r="E4" s="380"/>
      <c r="F4" s="23" t="s">
        <v>64</v>
      </c>
    </row>
    <row r="5" spans="1:7" ht="46.5" customHeight="1" x14ac:dyDescent="0.35">
      <c r="A5" s="383"/>
      <c r="B5" s="45" t="s">
        <v>65</v>
      </c>
      <c r="C5" s="45" t="s">
        <v>66</v>
      </c>
      <c r="D5" s="45" t="s">
        <v>67</v>
      </c>
      <c r="E5" s="45" t="s">
        <v>68</v>
      </c>
      <c r="F5" s="44"/>
    </row>
    <row r="6" spans="1:7" ht="54" x14ac:dyDescent="0.35">
      <c r="A6" s="140" t="s">
        <v>69</v>
      </c>
      <c r="B6" s="8"/>
      <c r="C6" s="9"/>
      <c r="D6" s="8">
        <v>4</v>
      </c>
      <c r="E6" s="9"/>
      <c r="F6" s="41" t="s">
        <v>70</v>
      </c>
      <c r="G6" s="55"/>
    </row>
    <row r="7" spans="1:7" ht="54" x14ac:dyDescent="0.35">
      <c r="A7" s="65" t="s">
        <v>71</v>
      </c>
      <c r="B7" s="8">
        <v>2</v>
      </c>
      <c r="C7" s="10"/>
      <c r="D7" s="10"/>
      <c r="E7" s="10"/>
      <c r="F7" s="41" t="s">
        <v>70</v>
      </c>
    </row>
    <row r="8" spans="1:7" ht="126" x14ac:dyDescent="0.35">
      <c r="A8" s="65" t="s">
        <v>72</v>
      </c>
      <c r="B8" s="8">
        <v>4</v>
      </c>
      <c r="C8" s="10"/>
      <c r="D8" s="66">
        <v>5</v>
      </c>
      <c r="E8" s="66">
        <v>5</v>
      </c>
      <c r="F8" s="41" t="s">
        <v>70</v>
      </c>
    </row>
    <row r="9" spans="1:7" ht="54" x14ac:dyDescent="0.35">
      <c r="A9" s="71" t="s">
        <v>73</v>
      </c>
      <c r="B9" s="67">
        <v>5</v>
      </c>
      <c r="C9" s="68"/>
      <c r="D9" s="68"/>
      <c r="E9" s="68"/>
      <c r="F9" s="41" t="s">
        <v>74</v>
      </c>
    </row>
    <row r="10" spans="1:7" ht="43.2" customHeight="1" x14ac:dyDescent="0.35">
      <c r="A10" s="71" t="s">
        <v>23</v>
      </c>
      <c r="B10" s="67">
        <v>3</v>
      </c>
      <c r="C10" s="68">
        <v>3</v>
      </c>
      <c r="D10" s="68"/>
      <c r="E10" s="68"/>
      <c r="F10" s="41" t="s">
        <v>74</v>
      </c>
    </row>
    <row r="11" spans="1:7" ht="108" x14ac:dyDescent="0.35">
      <c r="A11" s="65" t="s">
        <v>75</v>
      </c>
      <c r="B11" s="67"/>
      <c r="C11" s="68"/>
      <c r="D11" s="68">
        <v>1</v>
      </c>
      <c r="E11" s="68"/>
      <c r="F11" s="41" t="s">
        <v>74</v>
      </c>
    </row>
    <row r="12" spans="1:7" x14ac:dyDescent="0.35">
      <c r="A12" s="65" t="s">
        <v>76</v>
      </c>
      <c r="B12" s="67"/>
      <c r="C12" s="68"/>
      <c r="D12" s="68">
        <v>2</v>
      </c>
      <c r="E12" s="68"/>
      <c r="F12" s="41" t="s">
        <v>74</v>
      </c>
    </row>
    <row r="13" spans="1:7" ht="54" x14ac:dyDescent="0.35">
      <c r="A13" s="65" t="s">
        <v>77</v>
      </c>
      <c r="B13" s="67"/>
      <c r="C13" s="68"/>
      <c r="D13" s="68">
        <v>3</v>
      </c>
      <c r="E13" s="68"/>
      <c r="F13" s="41" t="s">
        <v>74</v>
      </c>
    </row>
    <row r="14" spans="1:7" ht="36" x14ac:dyDescent="0.35">
      <c r="A14" s="65" t="s">
        <v>78</v>
      </c>
      <c r="B14" s="67"/>
      <c r="C14" s="68"/>
      <c r="D14" s="68">
        <v>4</v>
      </c>
      <c r="E14" s="68">
        <v>3</v>
      </c>
      <c r="F14" s="41" t="s">
        <v>74</v>
      </c>
    </row>
    <row r="15" spans="1:7" x14ac:dyDescent="0.35">
      <c r="A15" s="65" t="s">
        <v>79</v>
      </c>
      <c r="B15" s="67"/>
      <c r="C15" s="68"/>
      <c r="D15" s="68">
        <v>5</v>
      </c>
      <c r="E15" s="68">
        <v>5</v>
      </c>
      <c r="F15" s="41" t="s">
        <v>74</v>
      </c>
    </row>
    <row r="16" spans="1:7" ht="36" x14ac:dyDescent="0.35">
      <c r="A16" s="65" t="s">
        <v>80</v>
      </c>
      <c r="B16" s="67"/>
      <c r="C16" s="68"/>
      <c r="D16" s="69" t="s">
        <v>81</v>
      </c>
      <c r="E16" s="68">
        <v>6</v>
      </c>
      <c r="F16" s="41" t="s">
        <v>74</v>
      </c>
    </row>
    <row r="17" spans="1:6" x14ac:dyDescent="0.35">
      <c r="A17" s="65"/>
      <c r="B17" s="67"/>
      <c r="C17" s="68"/>
      <c r="D17" s="68"/>
      <c r="E17" s="68"/>
      <c r="F17" s="70"/>
    </row>
    <row r="18" spans="1:6" x14ac:dyDescent="0.35">
      <c r="A18" s="65"/>
      <c r="B18" s="67"/>
      <c r="C18" s="68"/>
      <c r="D18" s="68"/>
      <c r="E18" s="68"/>
      <c r="F18" s="70"/>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topLeftCell="P1" workbookViewId="0">
      <selection activeCell="Q3" sqref="Q3:Q4"/>
    </sheetView>
  </sheetViews>
  <sheetFormatPr baseColWidth="10" defaultColWidth="11.44140625" defaultRowHeight="24" customHeight="1" outlineLevelCol="1" x14ac:dyDescent="0.2"/>
  <cols>
    <col min="1" max="1" width="5" style="1" customWidth="1"/>
    <col min="2" max="2" width="15.6640625" style="1" customWidth="1"/>
    <col min="3" max="3" width="16.6640625" style="1" customWidth="1" outlineLevel="1"/>
    <col min="4" max="4" width="25" style="18" customWidth="1" outlineLevel="1"/>
    <col min="5" max="5" width="19.6640625" style="18" customWidth="1" outlineLevel="1"/>
    <col min="6" max="6" width="29.33203125" style="17" customWidth="1" outlineLevel="1"/>
    <col min="7" max="7" width="17.33203125" style="1" customWidth="1" outlineLevel="1"/>
    <col min="8" max="8" width="16.44140625" style="1" customWidth="1"/>
    <col min="9" max="9" width="4.44140625" style="1" customWidth="1"/>
    <col min="10" max="10" width="3.88671875" style="1" customWidth="1"/>
    <col min="11" max="11" width="30.33203125" style="1" customWidth="1"/>
    <col min="12" max="12" width="9.88671875" style="1" customWidth="1"/>
    <col min="13" max="13" width="3" style="1" customWidth="1"/>
    <col min="14" max="14" width="2.6640625" style="1" customWidth="1"/>
    <col min="15" max="15" width="17.109375" style="1" customWidth="1"/>
    <col min="16" max="16" width="16" style="103" customWidth="1"/>
    <col min="17" max="17" width="11.5546875" style="1" customWidth="1"/>
    <col min="18" max="18" width="26" style="1" customWidth="1"/>
    <col min="19" max="19" width="16.33203125" style="1" customWidth="1"/>
    <col min="20" max="20" width="9" style="1" customWidth="1"/>
    <col min="21" max="21" width="10.6640625" style="1" customWidth="1"/>
    <col min="22" max="23" width="17.44140625" style="1" customWidth="1"/>
    <col min="24" max="24" width="63.109375" style="1" customWidth="1"/>
    <col min="25" max="16384" width="11.44140625" style="1"/>
  </cols>
  <sheetData>
    <row r="1" spans="1:24" s="87" customFormat="1" ht="22.5" customHeight="1" x14ac:dyDescent="0.25">
      <c r="A1" s="384" t="s">
        <v>0</v>
      </c>
      <c r="B1" s="384"/>
      <c r="C1" s="384"/>
      <c r="D1" s="384"/>
      <c r="E1" s="384"/>
      <c r="F1" s="384"/>
      <c r="H1" s="168"/>
      <c r="P1" s="100"/>
    </row>
    <row r="2" spans="1:24" s="87" customFormat="1" ht="12" customHeight="1" x14ac:dyDescent="0.25">
      <c r="A2" s="385" t="s">
        <v>82</v>
      </c>
      <c r="B2" s="385"/>
      <c r="C2" s="385"/>
      <c r="D2" s="385"/>
      <c r="E2" s="385"/>
      <c r="F2" s="385"/>
      <c r="P2" s="100"/>
    </row>
    <row r="3" spans="1:24" s="15" customFormat="1" ht="24" customHeight="1" x14ac:dyDescent="0.3">
      <c r="A3" s="414" t="s">
        <v>13</v>
      </c>
      <c r="B3" s="414" t="s">
        <v>83</v>
      </c>
      <c r="C3" s="414" t="s">
        <v>84</v>
      </c>
      <c r="D3" s="414" t="s">
        <v>85</v>
      </c>
      <c r="E3" s="414" t="s">
        <v>86</v>
      </c>
      <c r="F3" s="414" t="s">
        <v>87</v>
      </c>
      <c r="G3" s="414" t="s">
        <v>88</v>
      </c>
      <c r="H3" s="414" t="s">
        <v>89</v>
      </c>
      <c r="I3" s="414" t="s">
        <v>90</v>
      </c>
      <c r="J3" s="414" t="s">
        <v>91</v>
      </c>
      <c r="K3" s="414" t="s">
        <v>92</v>
      </c>
      <c r="L3" s="416" t="s">
        <v>93</v>
      </c>
      <c r="M3" s="417"/>
      <c r="N3" s="418"/>
      <c r="O3" s="63"/>
      <c r="P3" s="414" t="s">
        <v>94</v>
      </c>
      <c r="Q3" s="414" t="s">
        <v>95</v>
      </c>
      <c r="R3" s="414" t="s">
        <v>96</v>
      </c>
      <c r="S3" s="414" t="s">
        <v>97</v>
      </c>
      <c r="T3" s="414" t="s">
        <v>98</v>
      </c>
      <c r="U3" s="414"/>
      <c r="V3" s="414" t="s">
        <v>99</v>
      </c>
      <c r="W3" s="414" t="s">
        <v>100</v>
      </c>
    </row>
    <row r="4" spans="1:24" s="5" customFormat="1" ht="36" customHeight="1" x14ac:dyDescent="0.3">
      <c r="A4" s="415"/>
      <c r="B4" s="414"/>
      <c r="C4" s="414"/>
      <c r="D4" s="414"/>
      <c r="E4" s="415"/>
      <c r="F4" s="414"/>
      <c r="G4" s="414"/>
      <c r="H4" s="414"/>
      <c r="I4" s="414"/>
      <c r="J4" s="414"/>
      <c r="K4" s="414"/>
      <c r="L4" s="222" t="s">
        <v>101</v>
      </c>
      <c r="M4" s="88" t="s">
        <v>102</v>
      </c>
      <c r="N4" s="89" t="s">
        <v>103</v>
      </c>
      <c r="O4" s="222" t="s">
        <v>104</v>
      </c>
      <c r="P4" s="414"/>
      <c r="Q4" s="414"/>
      <c r="R4" s="414"/>
      <c r="S4" s="414"/>
      <c r="T4" s="222" t="s">
        <v>105</v>
      </c>
      <c r="U4" s="222" t="s">
        <v>106</v>
      </c>
      <c r="V4" s="415"/>
      <c r="W4" s="414"/>
      <c r="X4" s="58"/>
    </row>
    <row r="5" spans="1:24" s="5" customFormat="1" ht="94.95" customHeight="1" x14ac:dyDescent="0.3">
      <c r="A5" s="412">
        <v>1</v>
      </c>
      <c r="B5" s="410" t="s">
        <v>107</v>
      </c>
      <c r="C5" s="410" t="s">
        <v>108</v>
      </c>
      <c r="D5" s="74" t="s">
        <v>109</v>
      </c>
      <c r="E5" s="413" t="s">
        <v>110</v>
      </c>
      <c r="F5" s="60" t="s">
        <v>111</v>
      </c>
      <c r="G5" s="421" t="s">
        <v>112</v>
      </c>
      <c r="H5" s="4" t="s">
        <v>113</v>
      </c>
      <c r="I5" s="180" t="s">
        <v>114</v>
      </c>
      <c r="J5" s="180"/>
      <c r="K5" s="126" t="s">
        <v>115</v>
      </c>
      <c r="L5" s="211" t="s">
        <v>116</v>
      </c>
      <c r="M5" s="7"/>
      <c r="N5" s="180" t="s">
        <v>114</v>
      </c>
      <c r="O5" s="7" t="s">
        <v>117</v>
      </c>
      <c r="P5" s="180" t="s">
        <v>118</v>
      </c>
      <c r="Q5" s="127">
        <v>1</v>
      </c>
      <c r="R5" s="7" t="s">
        <v>119</v>
      </c>
      <c r="S5" s="4" t="s">
        <v>120</v>
      </c>
      <c r="T5" s="43">
        <v>44197</v>
      </c>
      <c r="U5" s="43">
        <v>44926</v>
      </c>
      <c r="V5" s="7"/>
      <c r="W5" s="7"/>
      <c r="X5" s="56" t="s">
        <v>121</v>
      </c>
    </row>
    <row r="6" spans="1:24" s="5" customFormat="1" ht="79.95" customHeight="1" x14ac:dyDescent="0.3">
      <c r="A6" s="411"/>
      <c r="B6" s="411"/>
      <c r="C6" s="411"/>
      <c r="D6" s="59" t="s">
        <v>122</v>
      </c>
      <c r="E6" s="413"/>
      <c r="F6" s="202" t="s">
        <v>123</v>
      </c>
      <c r="G6" s="421"/>
      <c r="H6" s="428" t="s">
        <v>124</v>
      </c>
      <c r="I6" s="180" t="s">
        <v>114</v>
      </c>
      <c r="J6" s="118"/>
      <c r="K6" s="425" t="s">
        <v>125</v>
      </c>
      <c r="L6" s="211" t="s">
        <v>116</v>
      </c>
      <c r="M6" s="7"/>
      <c r="N6" s="7" t="s">
        <v>114</v>
      </c>
      <c r="O6" s="7" t="s">
        <v>126</v>
      </c>
      <c r="P6" s="180" t="s">
        <v>118</v>
      </c>
      <c r="Q6" s="127">
        <v>1</v>
      </c>
      <c r="R6" s="7" t="s">
        <v>127</v>
      </c>
      <c r="S6" s="4" t="s">
        <v>128</v>
      </c>
      <c r="T6" s="43">
        <v>44197</v>
      </c>
      <c r="U6" s="43">
        <v>44561</v>
      </c>
      <c r="V6" s="7"/>
      <c r="W6" s="61" t="s">
        <v>26</v>
      </c>
      <c r="X6" s="56"/>
    </row>
    <row r="7" spans="1:24" s="5" customFormat="1" ht="136.94999999999999" customHeight="1" x14ac:dyDescent="0.3">
      <c r="A7" s="411"/>
      <c r="B7" s="411"/>
      <c r="C7" s="411"/>
      <c r="D7" s="59" t="s">
        <v>129</v>
      </c>
      <c r="E7" s="413"/>
      <c r="F7" s="202" t="s">
        <v>130</v>
      </c>
      <c r="G7" s="421"/>
      <c r="H7" s="429"/>
      <c r="I7" s="180" t="s">
        <v>114</v>
      </c>
      <c r="J7" s="180"/>
      <c r="K7" s="426"/>
      <c r="L7" s="211" t="s">
        <v>116</v>
      </c>
      <c r="M7" s="7"/>
      <c r="N7" s="7" t="s">
        <v>114</v>
      </c>
      <c r="O7" s="7" t="s">
        <v>126</v>
      </c>
      <c r="P7" s="180" t="s">
        <v>118</v>
      </c>
      <c r="Q7" s="127">
        <v>1</v>
      </c>
      <c r="R7" s="7" t="s">
        <v>131</v>
      </c>
      <c r="S7" s="4" t="s">
        <v>132</v>
      </c>
      <c r="T7" s="43">
        <v>44197</v>
      </c>
      <c r="U7" s="43">
        <v>44561</v>
      </c>
      <c r="V7" s="7"/>
      <c r="W7" s="7"/>
    </row>
    <row r="8" spans="1:24" s="16" customFormat="1" ht="67.2" customHeight="1" x14ac:dyDescent="0.2">
      <c r="A8" s="411"/>
      <c r="B8" s="411"/>
      <c r="C8" s="411"/>
      <c r="D8" s="59" t="s">
        <v>133</v>
      </c>
      <c r="E8" s="413"/>
      <c r="F8" s="202" t="s">
        <v>134</v>
      </c>
      <c r="G8" s="421"/>
      <c r="H8" s="429"/>
      <c r="I8" s="180" t="s">
        <v>114</v>
      </c>
      <c r="J8" s="180"/>
      <c r="K8" s="427"/>
      <c r="L8" s="211" t="s">
        <v>116</v>
      </c>
      <c r="M8" s="7"/>
      <c r="N8" s="7" t="s">
        <v>114</v>
      </c>
      <c r="O8" s="7" t="s">
        <v>126</v>
      </c>
      <c r="P8" s="180" t="s">
        <v>118</v>
      </c>
      <c r="Q8" s="127">
        <v>1</v>
      </c>
      <c r="R8" s="7" t="s">
        <v>135</v>
      </c>
      <c r="S8" s="4" t="s">
        <v>136</v>
      </c>
      <c r="T8" s="43">
        <v>44197</v>
      </c>
      <c r="U8" s="43">
        <v>44561</v>
      </c>
      <c r="V8" s="4"/>
      <c r="W8" s="4"/>
    </row>
    <row r="9" spans="1:24" s="16" customFormat="1" ht="67.2" customHeight="1" x14ac:dyDescent="0.2">
      <c r="A9" s="411"/>
      <c r="B9" s="411"/>
      <c r="C9" s="411"/>
      <c r="D9" s="57"/>
      <c r="E9" s="413"/>
      <c r="F9" s="213"/>
      <c r="G9" s="421"/>
      <c r="H9" s="141" t="s">
        <v>137</v>
      </c>
      <c r="I9" s="180" t="s">
        <v>114</v>
      </c>
      <c r="J9" s="180"/>
      <c r="K9" s="60" t="s">
        <v>138</v>
      </c>
      <c r="L9" s="211" t="s">
        <v>116</v>
      </c>
      <c r="M9" s="7"/>
      <c r="N9" s="7" t="s">
        <v>114</v>
      </c>
      <c r="O9" s="7" t="s">
        <v>26</v>
      </c>
      <c r="P9" s="180" t="s">
        <v>118</v>
      </c>
      <c r="Q9" s="127">
        <v>1</v>
      </c>
      <c r="R9" s="7" t="s">
        <v>139</v>
      </c>
      <c r="S9" s="4" t="s">
        <v>140</v>
      </c>
      <c r="T9" s="43">
        <v>44197</v>
      </c>
      <c r="U9" s="43">
        <v>44561</v>
      </c>
      <c r="V9" s="4"/>
      <c r="W9" s="4"/>
    </row>
    <row r="10" spans="1:24" s="16" customFormat="1" ht="67.2" customHeight="1" x14ac:dyDescent="0.2">
      <c r="A10" s="411"/>
      <c r="B10" s="411"/>
      <c r="C10" s="411"/>
      <c r="D10" s="57"/>
      <c r="E10" s="413"/>
      <c r="F10" s="213"/>
      <c r="G10" s="421"/>
      <c r="H10" s="141"/>
      <c r="I10" s="180" t="s">
        <v>114</v>
      </c>
      <c r="J10" s="180"/>
      <c r="K10" s="60" t="s">
        <v>141</v>
      </c>
      <c r="L10" s="211" t="s">
        <v>116</v>
      </c>
      <c r="M10" s="7"/>
      <c r="N10" s="7" t="s">
        <v>114</v>
      </c>
      <c r="O10" s="7" t="s">
        <v>26</v>
      </c>
      <c r="P10" s="180" t="s">
        <v>118</v>
      </c>
      <c r="Q10" s="127">
        <v>1</v>
      </c>
      <c r="R10" s="7" t="s">
        <v>142</v>
      </c>
      <c r="S10" s="4" t="s">
        <v>143</v>
      </c>
      <c r="T10" s="43">
        <v>44197</v>
      </c>
      <c r="U10" s="43">
        <v>44561</v>
      </c>
      <c r="V10" s="4"/>
      <c r="W10" s="4"/>
    </row>
    <row r="11" spans="1:24" s="16" customFormat="1" ht="70.2" customHeight="1" thickBot="1" x14ac:dyDescent="0.25">
      <c r="A11" s="411"/>
      <c r="B11" s="411"/>
      <c r="C11" s="411"/>
      <c r="D11" s="75" t="s">
        <v>144</v>
      </c>
      <c r="E11" s="413"/>
      <c r="F11" s="203" t="s">
        <v>145</v>
      </c>
      <c r="G11" s="421"/>
      <c r="H11" s="141"/>
      <c r="I11" s="180" t="s">
        <v>114</v>
      </c>
      <c r="J11" s="180"/>
      <c r="K11" s="60" t="s">
        <v>146</v>
      </c>
      <c r="L11" s="211" t="s">
        <v>116</v>
      </c>
      <c r="M11" s="7"/>
      <c r="N11" s="7" t="s">
        <v>114</v>
      </c>
      <c r="O11" s="7" t="s">
        <v>26</v>
      </c>
      <c r="P11" s="180" t="s">
        <v>118</v>
      </c>
      <c r="Q11" s="127">
        <v>1</v>
      </c>
      <c r="R11" s="7" t="s">
        <v>147</v>
      </c>
      <c r="S11" s="4" t="s">
        <v>148</v>
      </c>
      <c r="T11" s="43">
        <v>44197</v>
      </c>
      <c r="U11" s="43">
        <v>44561</v>
      </c>
      <c r="V11" s="4"/>
      <c r="W11" s="4"/>
    </row>
    <row r="12" spans="1:24" s="16" customFormat="1" ht="28.2" customHeight="1" x14ac:dyDescent="0.2">
      <c r="A12" s="411"/>
      <c r="B12" s="411"/>
      <c r="C12" s="411"/>
      <c r="D12" s="57"/>
      <c r="E12" s="413"/>
      <c r="F12" s="213"/>
      <c r="G12" s="421"/>
      <c r="H12" s="141"/>
      <c r="I12" s="180" t="s">
        <v>114</v>
      </c>
      <c r="J12" s="180"/>
      <c r="K12" s="6" t="s">
        <v>149</v>
      </c>
      <c r="L12" s="211" t="s">
        <v>116</v>
      </c>
      <c r="M12" s="7"/>
      <c r="N12" s="7" t="s">
        <v>114</v>
      </c>
      <c r="O12" s="7" t="s">
        <v>26</v>
      </c>
      <c r="P12" s="180" t="s">
        <v>118</v>
      </c>
      <c r="Q12" s="127">
        <v>1</v>
      </c>
      <c r="R12" s="7" t="s">
        <v>150</v>
      </c>
      <c r="S12" s="4" t="s">
        <v>151</v>
      </c>
      <c r="T12" s="43">
        <v>44197</v>
      </c>
      <c r="U12" s="43">
        <v>44561</v>
      </c>
      <c r="V12" s="4"/>
      <c r="W12" s="4"/>
    </row>
    <row r="13" spans="1:24" s="16" customFormat="1" ht="35.4" customHeight="1" x14ac:dyDescent="0.2">
      <c r="A13" s="411"/>
      <c r="B13" s="411"/>
      <c r="C13" s="411"/>
      <c r="D13" s="57"/>
      <c r="E13" s="413"/>
      <c r="F13" s="213"/>
      <c r="G13" s="421"/>
      <c r="H13" s="223" t="s">
        <v>137</v>
      </c>
      <c r="I13" s="180" t="s">
        <v>114</v>
      </c>
      <c r="J13" s="224"/>
      <c r="K13" s="6" t="s">
        <v>152</v>
      </c>
      <c r="L13" s="215" t="s">
        <v>153</v>
      </c>
      <c r="M13" s="92"/>
      <c r="N13" s="7" t="s">
        <v>114</v>
      </c>
      <c r="O13" s="206" t="s">
        <v>154</v>
      </c>
      <c r="P13" s="206" t="s">
        <v>155</v>
      </c>
      <c r="Q13" s="162">
        <v>0.8</v>
      </c>
      <c r="R13" s="99" t="s">
        <v>156</v>
      </c>
      <c r="S13" s="146" t="s">
        <v>157</v>
      </c>
      <c r="T13" s="94">
        <v>44197</v>
      </c>
      <c r="U13" s="94">
        <v>44561</v>
      </c>
      <c r="V13" s="4"/>
      <c r="W13" s="4"/>
    </row>
    <row r="14" spans="1:24" s="16" customFormat="1" ht="13.95" customHeight="1" thickBot="1" x14ac:dyDescent="0.25">
      <c r="A14" s="83"/>
      <c r="B14" s="83"/>
      <c r="C14" s="83"/>
      <c r="D14" s="96"/>
      <c r="E14" s="84"/>
      <c r="F14" s="96"/>
      <c r="G14" s="84"/>
      <c r="H14" s="147"/>
      <c r="I14" s="76"/>
      <c r="J14" s="83"/>
      <c r="K14" s="97"/>
      <c r="L14" s="220"/>
      <c r="M14" s="76"/>
      <c r="N14" s="76"/>
      <c r="O14" s="76"/>
      <c r="P14" s="83"/>
      <c r="Q14" s="81"/>
      <c r="R14" s="76"/>
      <c r="S14" s="81"/>
      <c r="T14" s="98"/>
      <c r="U14" s="98"/>
      <c r="V14" s="81"/>
      <c r="W14" s="81"/>
    </row>
    <row r="15" spans="1:24" ht="67.2" customHeight="1" x14ac:dyDescent="0.2">
      <c r="A15" s="402">
        <v>2</v>
      </c>
      <c r="B15" s="386" t="s">
        <v>158</v>
      </c>
      <c r="C15" s="405" t="s">
        <v>159</v>
      </c>
      <c r="D15" s="209" t="s">
        <v>160</v>
      </c>
      <c r="E15" s="408" t="s">
        <v>161</v>
      </c>
      <c r="F15" s="198" t="s">
        <v>162</v>
      </c>
      <c r="G15" s="422" t="s">
        <v>163</v>
      </c>
      <c r="H15" s="176" t="s">
        <v>164</v>
      </c>
      <c r="I15" s="78" t="s">
        <v>114</v>
      </c>
      <c r="J15" s="78"/>
      <c r="K15" s="171" t="s">
        <v>165</v>
      </c>
      <c r="L15" s="219" t="s">
        <v>166</v>
      </c>
      <c r="M15" s="77"/>
      <c r="N15" s="174" t="s">
        <v>114</v>
      </c>
      <c r="O15" s="78" t="s">
        <v>26</v>
      </c>
      <c r="P15" s="78" t="s">
        <v>118</v>
      </c>
      <c r="Q15" s="177">
        <v>1</v>
      </c>
      <c r="R15" s="78" t="s">
        <v>167</v>
      </c>
      <c r="S15" s="104" t="s">
        <v>168</v>
      </c>
      <c r="T15" s="79">
        <v>44197</v>
      </c>
      <c r="U15" s="79">
        <v>44561</v>
      </c>
      <c r="V15" s="174"/>
      <c r="W15" s="77"/>
    </row>
    <row r="16" spans="1:24" ht="79.2" customHeight="1" x14ac:dyDescent="0.2">
      <c r="A16" s="403"/>
      <c r="B16" s="387"/>
      <c r="C16" s="406"/>
      <c r="D16" s="202" t="s">
        <v>169</v>
      </c>
      <c r="E16" s="395"/>
      <c r="F16" s="14" t="s">
        <v>170</v>
      </c>
      <c r="G16" s="423"/>
      <c r="H16" s="116" t="s">
        <v>171</v>
      </c>
      <c r="I16" s="180" t="s">
        <v>114</v>
      </c>
      <c r="J16" s="180"/>
      <c r="K16" s="60" t="s">
        <v>172</v>
      </c>
      <c r="L16" s="210" t="s">
        <v>166</v>
      </c>
      <c r="M16" s="2"/>
      <c r="N16" s="7" t="s">
        <v>114</v>
      </c>
      <c r="O16" s="180" t="s">
        <v>26</v>
      </c>
      <c r="P16" s="180" t="s">
        <v>118</v>
      </c>
      <c r="Q16" s="118" t="s">
        <v>173</v>
      </c>
      <c r="R16" s="180" t="s">
        <v>26</v>
      </c>
      <c r="S16" s="118" t="s">
        <v>174</v>
      </c>
      <c r="T16" s="43">
        <v>44197</v>
      </c>
      <c r="U16" s="43">
        <v>44561</v>
      </c>
      <c r="V16" s="2"/>
      <c r="W16" s="2"/>
    </row>
    <row r="17" spans="1:23" ht="57" customHeight="1" x14ac:dyDescent="0.2">
      <c r="A17" s="403"/>
      <c r="B17" s="387"/>
      <c r="C17" s="406"/>
      <c r="D17" s="202" t="s">
        <v>175</v>
      </c>
      <c r="E17" s="395"/>
      <c r="F17" s="199" t="s">
        <v>176</v>
      </c>
      <c r="G17" s="423"/>
      <c r="H17" s="116" t="s">
        <v>177</v>
      </c>
      <c r="I17" s="180" t="s">
        <v>114</v>
      </c>
      <c r="J17" s="180"/>
      <c r="K17" s="60" t="s">
        <v>178</v>
      </c>
      <c r="L17" s="210" t="s">
        <v>166</v>
      </c>
      <c r="M17" s="2"/>
      <c r="N17" s="7" t="s">
        <v>114</v>
      </c>
      <c r="O17" s="180" t="s">
        <v>179</v>
      </c>
      <c r="P17" s="180" t="s">
        <v>118</v>
      </c>
      <c r="Q17" s="117">
        <v>1</v>
      </c>
      <c r="R17" s="180" t="s">
        <v>180</v>
      </c>
      <c r="S17" s="4" t="s">
        <v>181</v>
      </c>
      <c r="T17" s="43">
        <v>44197</v>
      </c>
      <c r="U17" s="43">
        <v>44561</v>
      </c>
      <c r="V17" s="2"/>
      <c r="W17" s="2"/>
    </row>
    <row r="18" spans="1:23" ht="44.4" customHeight="1" x14ac:dyDescent="0.2">
      <c r="A18" s="403"/>
      <c r="B18" s="387"/>
      <c r="C18" s="406"/>
      <c r="D18" s="202" t="s">
        <v>182</v>
      </c>
      <c r="E18" s="395"/>
      <c r="F18" s="199" t="s">
        <v>183</v>
      </c>
      <c r="G18" s="423"/>
      <c r="H18" s="148"/>
      <c r="I18" s="180" t="s">
        <v>114</v>
      </c>
      <c r="J18" s="2"/>
      <c r="K18" s="60"/>
      <c r="L18" s="211"/>
      <c r="M18" s="2"/>
      <c r="N18" s="2"/>
      <c r="O18" s="2"/>
      <c r="P18" s="101"/>
      <c r="Q18" s="2"/>
      <c r="R18" s="7"/>
      <c r="S18" s="4"/>
      <c r="T18" s="2"/>
      <c r="U18" s="2"/>
      <c r="V18" s="2"/>
      <c r="W18" s="2"/>
    </row>
    <row r="19" spans="1:23" ht="44.4" customHeight="1" thickBot="1" x14ac:dyDescent="0.25">
      <c r="A19" s="404"/>
      <c r="B19" s="388"/>
      <c r="C19" s="407"/>
      <c r="D19" s="200" t="s">
        <v>184</v>
      </c>
      <c r="E19" s="409"/>
      <c r="F19" s="200" t="s">
        <v>185</v>
      </c>
      <c r="G19" s="424"/>
      <c r="H19" s="178"/>
      <c r="I19" s="83" t="s">
        <v>114</v>
      </c>
      <c r="J19" s="80"/>
      <c r="K19" s="97"/>
      <c r="L19" s="220"/>
      <c r="M19" s="80"/>
      <c r="N19" s="80"/>
      <c r="O19" s="80"/>
      <c r="P19" s="102"/>
      <c r="Q19" s="80"/>
      <c r="R19" s="76"/>
      <c r="S19" s="81"/>
      <c r="T19" s="80"/>
      <c r="U19" s="80"/>
      <c r="V19" s="80"/>
      <c r="W19" s="80"/>
    </row>
    <row r="20" spans="1:23" ht="44.4" customHeight="1" x14ac:dyDescent="0.2">
      <c r="A20" s="389">
        <v>3</v>
      </c>
      <c r="B20" s="399" t="s">
        <v>186</v>
      </c>
      <c r="C20" s="400" t="s">
        <v>187</v>
      </c>
      <c r="D20" s="214" t="s">
        <v>188</v>
      </c>
      <c r="E20" s="144" t="s">
        <v>189</v>
      </c>
      <c r="F20" s="419" t="s">
        <v>190</v>
      </c>
      <c r="G20" s="143" t="s">
        <v>191</v>
      </c>
      <c r="H20" s="212" t="s">
        <v>192</v>
      </c>
      <c r="I20" s="133" t="s">
        <v>114</v>
      </c>
      <c r="J20" s="133" t="s">
        <v>114</v>
      </c>
      <c r="K20" s="60" t="s">
        <v>193</v>
      </c>
      <c r="L20" s="210" t="s">
        <v>194</v>
      </c>
      <c r="M20" s="210"/>
      <c r="N20" s="133" t="s">
        <v>114</v>
      </c>
      <c r="O20" s="210" t="s">
        <v>26</v>
      </c>
      <c r="P20" s="169" t="s">
        <v>155</v>
      </c>
      <c r="Q20" s="207" t="s">
        <v>195</v>
      </c>
      <c r="R20" s="61" t="s">
        <v>196</v>
      </c>
      <c r="S20" s="86" t="s">
        <v>197</v>
      </c>
      <c r="T20" s="62">
        <v>44197</v>
      </c>
      <c r="U20" s="62">
        <v>44561</v>
      </c>
      <c r="V20" s="85"/>
      <c r="W20" s="210"/>
    </row>
    <row r="21" spans="1:23" ht="57" customHeight="1" x14ac:dyDescent="0.2">
      <c r="A21" s="389"/>
      <c r="B21" s="400"/>
      <c r="C21" s="400"/>
      <c r="D21" s="202" t="s">
        <v>169</v>
      </c>
      <c r="E21" s="144"/>
      <c r="F21" s="420"/>
      <c r="G21" s="143"/>
      <c r="H21" s="199" t="s">
        <v>198</v>
      </c>
      <c r="I21" s="180" t="s">
        <v>114</v>
      </c>
      <c r="J21" s="180" t="s">
        <v>114</v>
      </c>
      <c r="K21" s="60" t="s">
        <v>199</v>
      </c>
      <c r="L21" s="211" t="s">
        <v>194</v>
      </c>
      <c r="M21" s="2"/>
      <c r="N21" s="180" t="s">
        <v>114</v>
      </c>
      <c r="O21" s="211" t="s">
        <v>153</v>
      </c>
      <c r="P21" s="217" t="s">
        <v>155</v>
      </c>
      <c r="Q21" s="118" t="s">
        <v>200</v>
      </c>
      <c r="R21" s="7" t="s">
        <v>201</v>
      </c>
      <c r="S21" s="4" t="s">
        <v>202</v>
      </c>
      <c r="T21" s="43">
        <v>44197</v>
      </c>
      <c r="U21" s="43">
        <v>44561</v>
      </c>
      <c r="V21" s="217"/>
      <c r="W21" s="2"/>
    </row>
    <row r="22" spans="1:23" ht="72" customHeight="1" x14ac:dyDescent="0.2">
      <c r="A22" s="389"/>
      <c r="B22" s="400"/>
      <c r="C22" s="400"/>
      <c r="D22" s="202" t="s">
        <v>160</v>
      </c>
      <c r="E22" s="144"/>
      <c r="F22" s="221" t="s">
        <v>203</v>
      </c>
      <c r="G22" s="143"/>
      <c r="H22" s="199" t="s">
        <v>198</v>
      </c>
      <c r="I22" s="180" t="s">
        <v>114</v>
      </c>
      <c r="J22" s="180" t="s">
        <v>114</v>
      </c>
      <c r="K22" s="60" t="s">
        <v>204</v>
      </c>
      <c r="L22" s="211" t="s">
        <v>194</v>
      </c>
      <c r="M22" s="2"/>
      <c r="N22" s="180" t="s">
        <v>114</v>
      </c>
      <c r="O22" s="211" t="s">
        <v>26</v>
      </c>
      <c r="P22" s="217" t="s">
        <v>155</v>
      </c>
      <c r="Q22" s="118" t="s">
        <v>205</v>
      </c>
      <c r="R22" s="7" t="s">
        <v>206</v>
      </c>
      <c r="S22" s="4" t="s">
        <v>202</v>
      </c>
      <c r="T22" s="43">
        <v>44197</v>
      </c>
      <c r="U22" s="43">
        <v>44561</v>
      </c>
      <c r="V22" s="2"/>
      <c r="W22" s="2"/>
    </row>
    <row r="23" spans="1:23" ht="45.6" customHeight="1" x14ac:dyDescent="0.2">
      <c r="A23" s="389"/>
      <c r="B23" s="400"/>
      <c r="C23" s="400"/>
      <c r="D23" s="202" t="s">
        <v>207</v>
      </c>
      <c r="E23" s="144"/>
      <c r="F23" s="221" t="s">
        <v>208</v>
      </c>
      <c r="G23" s="143"/>
      <c r="H23" s="199" t="s">
        <v>209</v>
      </c>
      <c r="I23" s="180" t="s">
        <v>114</v>
      </c>
      <c r="J23" s="180" t="s">
        <v>114</v>
      </c>
      <c r="K23" s="60" t="s">
        <v>210</v>
      </c>
      <c r="L23" s="211" t="s">
        <v>194</v>
      </c>
      <c r="M23" s="180"/>
      <c r="N23" s="180" t="s">
        <v>114</v>
      </c>
      <c r="O23" s="197" t="s">
        <v>211</v>
      </c>
      <c r="P23" s="217" t="s">
        <v>155</v>
      </c>
      <c r="Q23" s="150">
        <v>1</v>
      </c>
      <c r="R23" s="7" t="s">
        <v>212</v>
      </c>
      <c r="S23" s="4" t="s">
        <v>213</v>
      </c>
      <c r="T23" s="43">
        <v>44197</v>
      </c>
      <c r="U23" s="43">
        <v>44561</v>
      </c>
      <c r="V23" s="2"/>
      <c r="W23" s="2"/>
    </row>
    <row r="24" spans="1:23" ht="93.6" customHeight="1" x14ac:dyDescent="0.2">
      <c r="A24" s="389"/>
      <c r="B24" s="400"/>
      <c r="C24" s="400"/>
      <c r="D24" s="202" t="s">
        <v>214</v>
      </c>
      <c r="E24" s="144"/>
      <c r="F24" s="420" t="s">
        <v>215</v>
      </c>
      <c r="G24" s="143"/>
      <c r="H24" s="197" t="s">
        <v>216</v>
      </c>
      <c r="I24" s="180" t="s">
        <v>114</v>
      </c>
      <c r="J24" s="2"/>
      <c r="K24" s="60" t="s">
        <v>217</v>
      </c>
      <c r="L24" s="211" t="s">
        <v>218</v>
      </c>
      <c r="M24" s="2"/>
      <c r="N24" s="180" t="s">
        <v>114</v>
      </c>
      <c r="O24" s="180" t="s">
        <v>219</v>
      </c>
      <c r="P24" s="180" t="s">
        <v>118</v>
      </c>
      <c r="Q24" s="7" t="s">
        <v>220</v>
      </c>
      <c r="R24" s="7" t="s">
        <v>26</v>
      </c>
      <c r="S24" s="7" t="s">
        <v>220</v>
      </c>
      <c r="T24" s="43">
        <v>44197</v>
      </c>
      <c r="U24" s="43">
        <v>44561</v>
      </c>
      <c r="V24" s="2"/>
      <c r="W24" s="2"/>
    </row>
    <row r="25" spans="1:23" ht="48.6" customHeight="1" x14ac:dyDescent="0.2">
      <c r="A25" s="389"/>
      <c r="B25" s="400"/>
      <c r="C25" s="400"/>
      <c r="D25" s="202" t="s">
        <v>221</v>
      </c>
      <c r="E25" s="144"/>
      <c r="F25" s="420"/>
      <c r="G25" s="143"/>
      <c r="H25" s="197" t="s">
        <v>222</v>
      </c>
      <c r="I25" s="180" t="s">
        <v>114</v>
      </c>
      <c r="J25" s="2"/>
      <c r="K25" s="60" t="s">
        <v>223</v>
      </c>
      <c r="L25" s="211" t="s">
        <v>218</v>
      </c>
      <c r="M25" s="2"/>
      <c r="N25" s="180" t="s">
        <v>114</v>
      </c>
      <c r="O25" s="180" t="s">
        <v>219</v>
      </c>
      <c r="P25" s="180" t="s">
        <v>118</v>
      </c>
      <c r="Q25" s="115">
        <v>1</v>
      </c>
      <c r="R25" s="7" t="s">
        <v>224</v>
      </c>
      <c r="S25" s="4" t="s">
        <v>225</v>
      </c>
      <c r="T25" s="43">
        <v>44197</v>
      </c>
      <c r="U25" s="43">
        <v>44561</v>
      </c>
      <c r="V25" s="2"/>
      <c r="W25" s="2"/>
    </row>
    <row r="26" spans="1:23" ht="102.6" customHeight="1" x14ac:dyDescent="0.2">
      <c r="A26" s="389"/>
      <c r="B26" s="400"/>
      <c r="C26" s="400"/>
      <c r="D26" s="202" t="s">
        <v>226</v>
      </c>
      <c r="E26" s="144"/>
      <c r="F26" s="221" t="s">
        <v>227</v>
      </c>
      <c r="G26" s="143"/>
      <c r="H26" s="197" t="s">
        <v>228</v>
      </c>
      <c r="I26" s="180" t="s">
        <v>114</v>
      </c>
      <c r="J26" s="2"/>
      <c r="K26" s="60" t="s">
        <v>229</v>
      </c>
      <c r="L26" s="211" t="s">
        <v>218</v>
      </c>
      <c r="M26" s="2"/>
      <c r="N26" s="180" t="s">
        <v>114</v>
      </c>
      <c r="O26" s="180" t="s">
        <v>219</v>
      </c>
      <c r="P26" s="180" t="s">
        <v>118</v>
      </c>
      <c r="Q26" s="115">
        <v>0.7</v>
      </c>
      <c r="R26" s="7" t="s">
        <v>230</v>
      </c>
      <c r="S26" s="4" t="s">
        <v>231</v>
      </c>
      <c r="T26" s="43">
        <v>44197</v>
      </c>
      <c r="U26" s="43">
        <v>44561</v>
      </c>
      <c r="V26" s="2"/>
      <c r="W26" s="2"/>
    </row>
    <row r="27" spans="1:23" ht="69" customHeight="1" x14ac:dyDescent="0.2">
      <c r="A27" s="389"/>
      <c r="B27" s="400"/>
      <c r="C27" s="400"/>
      <c r="D27" s="213" t="s">
        <v>232</v>
      </c>
      <c r="E27" s="144"/>
      <c r="F27" s="134" t="s">
        <v>233</v>
      </c>
      <c r="G27" s="143"/>
      <c r="H27" s="197" t="s">
        <v>234</v>
      </c>
      <c r="I27" s="180" t="s">
        <v>114</v>
      </c>
      <c r="J27" s="2"/>
      <c r="K27" s="60" t="s">
        <v>235</v>
      </c>
      <c r="L27" s="211" t="s">
        <v>218</v>
      </c>
      <c r="M27" s="2"/>
      <c r="N27" s="180" t="s">
        <v>114</v>
      </c>
      <c r="O27" s="180" t="s">
        <v>236</v>
      </c>
      <c r="P27" s="180" t="s">
        <v>118</v>
      </c>
      <c r="Q27" s="115">
        <v>1</v>
      </c>
      <c r="R27" s="184" t="s">
        <v>237</v>
      </c>
      <c r="S27" s="4" t="s">
        <v>238</v>
      </c>
      <c r="T27" s="43">
        <v>44197</v>
      </c>
      <c r="U27" s="43">
        <v>44561</v>
      </c>
      <c r="V27" s="2"/>
      <c r="W27" s="2"/>
    </row>
    <row r="28" spans="1:23" ht="34.200000000000003" customHeight="1" x14ac:dyDescent="0.2">
      <c r="A28" s="389"/>
      <c r="B28" s="400"/>
      <c r="C28" s="400"/>
      <c r="D28" s="202"/>
      <c r="E28" s="144"/>
      <c r="F28" s="420"/>
      <c r="G28" s="143"/>
      <c r="H28" s="90" t="s">
        <v>239</v>
      </c>
      <c r="I28" s="180" t="s">
        <v>114</v>
      </c>
      <c r="J28" s="180"/>
      <c r="K28" s="60" t="s">
        <v>240</v>
      </c>
      <c r="L28" s="211" t="s">
        <v>218</v>
      </c>
      <c r="M28" s="180"/>
      <c r="N28" s="180" t="s">
        <v>114</v>
      </c>
      <c r="O28" s="180" t="s">
        <v>236</v>
      </c>
      <c r="P28" s="180" t="s">
        <v>118</v>
      </c>
      <c r="Q28" s="115">
        <v>0.8</v>
      </c>
      <c r="R28" s="184" t="s">
        <v>241</v>
      </c>
      <c r="S28" s="4" t="s">
        <v>242</v>
      </c>
      <c r="T28" s="43">
        <v>44197</v>
      </c>
      <c r="U28" s="43">
        <v>44561</v>
      </c>
      <c r="V28" s="2"/>
      <c r="W28" s="2"/>
    </row>
    <row r="29" spans="1:23" ht="34.200000000000003" customHeight="1" x14ac:dyDescent="0.2">
      <c r="A29" s="389"/>
      <c r="B29" s="400"/>
      <c r="C29" s="400"/>
      <c r="D29" s="202"/>
      <c r="E29" s="144"/>
      <c r="F29" s="420"/>
      <c r="G29" s="143"/>
      <c r="H29" s="90" t="s">
        <v>243</v>
      </c>
      <c r="I29" s="180" t="s">
        <v>114</v>
      </c>
      <c r="J29" s="180"/>
      <c r="K29" s="60" t="s">
        <v>240</v>
      </c>
      <c r="L29" s="211" t="s">
        <v>218</v>
      </c>
      <c r="M29" s="180"/>
      <c r="N29" s="180" t="s">
        <v>114</v>
      </c>
      <c r="O29" s="180" t="s">
        <v>236</v>
      </c>
      <c r="P29" s="180" t="s">
        <v>118</v>
      </c>
      <c r="Q29" s="115">
        <v>0.7</v>
      </c>
      <c r="R29" s="7" t="s">
        <v>244</v>
      </c>
      <c r="S29" s="4" t="s">
        <v>242</v>
      </c>
      <c r="T29" s="43">
        <v>44197</v>
      </c>
      <c r="U29" s="43">
        <v>44561</v>
      </c>
      <c r="V29" s="2"/>
      <c r="W29" s="2"/>
    </row>
    <row r="30" spans="1:23" ht="57" customHeight="1" x14ac:dyDescent="0.2">
      <c r="A30" s="389"/>
      <c r="B30" s="400"/>
      <c r="C30" s="400"/>
      <c r="D30" s="202"/>
      <c r="E30" s="144"/>
      <c r="F30" s="420"/>
      <c r="G30" s="143"/>
      <c r="H30" s="443" t="s">
        <v>245</v>
      </c>
      <c r="I30" s="180" t="s">
        <v>114</v>
      </c>
      <c r="J30" s="430"/>
      <c r="K30" s="60" t="s">
        <v>246</v>
      </c>
      <c r="L30" s="211" t="s">
        <v>218</v>
      </c>
      <c r="M30" s="2"/>
      <c r="N30" s="180" t="s">
        <v>114</v>
      </c>
      <c r="O30" s="180" t="s">
        <v>26</v>
      </c>
      <c r="P30" s="180" t="s">
        <v>118</v>
      </c>
      <c r="Q30" s="115">
        <v>0.8</v>
      </c>
      <c r="R30" s="184" t="s">
        <v>241</v>
      </c>
      <c r="S30" s="4" t="s">
        <v>247</v>
      </c>
      <c r="T30" s="43">
        <v>44197</v>
      </c>
      <c r="U30" s="43">
        <v>44561</v>
      </c>
      <c r="V30" s="2"/>
      <c r="W30" s="2"/>
    </row>
    <row r="31" spans="1:23" ht="45.6" customHeight="1" x14ac:dyDescent="0.2">
      <c r="A31" s="389"/>
      <c r="B31" s="400"/>
      <c r="C31" s="400"/>
      <c r="D31" s="202"/>
      <c r="E31" s="144"/>
      <c r="F31" s="221"/>
      <c r="G31" s="143"/>
      <c r="H31" s="444"/>
      <c r="I31" s="180" t="s">
        <v>114</v>
      </c>
      <c r="J31" s="431"/>
      <c r="K31" s="60" t="s">
        <v>248</v>
      </c>
      <c r="L31" s="211" t="s">
        <v>218</v>
      </c>
      <c r="M31" s="2"/>
      <c r="N31" s="180" t="s">
        <v>114</v>
      </c>
      <c r="O31" s="180" t="s">
        <v>236</v>
      </c>
      <c r="P31" s="180" t="s">
        <v>118</v>
      </c>
      <c r="Q31" s="115">
        <v>0.6</v>
      </c>
      <c r="R31" s="184" t="s">
        <v>249</v>
      </c>
      <c r="S31" s="4" t="s">
        <v>247</v>
      </c>
      <c r="T31" s="43"/>
      <c r="U31" s="43"/>
      <c r="V31" s="2"/>
      <c r="W31" s="2"/>
    </row>
    <row r="32" spans="1:23" ht="45.6" customHeight="1" x14ac:dyDescent="0.2">
      <c r="A32" s="389"/>
      <c r="B32" s="400"/>
      <c r="C32" s="400"/>
      <c r="D32" s="202"/>
      <c r="E32" s="144"/>
      <c r="F32" s="221"/>
      <c r="G32" s="143"/>
      <c r="H32" s="142" t="s">
        <v>250</v>
      </c>
      <c r="I32" s="180" t="s">
        <v>114</v>
      </c>
      <c r="J32" s="180"/>
      <c r="K32" s="60" t="s">
        <v>251</v>
      </c>
      <c r="L32" s="211" t="s">
        <v>218</v>
      </c>
      <c r="M32" s="2"/>
      <c r="N32" s="180" t="s">
        <v>114</v>
      </c>
      <c r="O32" s="180" t="s">
        <v>236</v>
      </c>
      <c r="P32" s="180" t="s">
        <v>118</v>
      </c>
      <c r="Q32" s="115">
        <v>1</v>
      </c>
      <c r="R32" s="184" t="s">
        <v>252</v>
      </c>
      <c r="S32" s="4" t="s">
        <v>247</v>
      </c>
      <c r="T32" s="43">
        <v>44197</v>
      </c>
      <c r="U32" s="43">
        <v>44561</v>
      </c>
      <c r="V32" s="2"/>
      <c r="W32" s="2"/>
    </row>
    <row r="33" spans="1:23" ht="45.6" x14ac:dyDescent="0.2">
      <c r="A33" s="389"/>
      <c r="B33" s="400"/>
      <c r="C33" s="400"/>
      <c r="D33" s="213"/>
      <c r="E33" s="144"/>
      <c r="F33" s="134"/>
      <c r="G33" s="143"/>
      <c r="H33" s="205" t="s">
        <v>250</v>
      </c>
      <c r="I33" s="180" t="s">
        <v>114</v>
      </c>
      <c r="J33" s="206"/>
      <c r="K33" s="131" t="s">
        <v>253</v>
      </c>
      <c r="L33" s="118" t="s">
        <v>254</v>
      </c>
      <c r="M33" s="128"/>
      <c r="N33" s="118" t="s">
        <v>114</v>
      </c>
      <c r="O33" s="118" t="s">
        <v>218</v>
      </c>
      <c r="P33" s="118" t="s">
        <v>118</v>
      </c>
      <c r="Q33" s="125">
        <v>1</v>
      </c>
      <c r="R33" s="7" t="s">
        <v>255</v>
      </c>
      <c r="S33" s="4" t="s">
        <v>256</v>
      </c>
      <c r="T33" s="43">
        <v>44197</v>
      </c>
      <c r="U33" s="43">
        <v>44561</v>
      </c>
      <c r="V33" s="3"/>
      <c r="W33" s="3"/>
    </row>
    <row r="34" spans="1:23" ht="45.6" x14ac:dyDescent="0.2">
      <c r="A34" s="389"/>
      <c r="B34" s="400"/>
      <c r="C34" s="400"/>
      <c r="D34" s="213"/>
      <c r="E34" s="144"/>
      <c r="F34" s="134"/>
      <c r="G34" s="143"/>
      <c r="H34" s="205" t="s">
        <v>257</v>
      </c>
      <c r="I34" s="180" t="s">
        <v>114</v>
      </c>
      <c r="J34" s="206"/>
      <c r="K34" s="131" t="s">
        <v>258</v>
      </c>
      <c r="L34" s="118" t="s">
        <v>254</v>
      </c>
      <c r="M34" s="128"/>
      <c r="N34" s="118" t="s">
        <v>114</v>
      </c>
      <c r="O34" s="118" t="s">
        <v>26</v>
      </c>
      <c r="P34" s="118" t="s">
        <v>118</v>
      </c>
      <c r="Q34" s="125">
        <v>1</v>
      </c>
      <c r="R34" s="7" t="s">
        <v>259</v>
      </c>
      <c r="S34" s="4" t="s">
        <v>260</v>
      </c>
      <c r="T34" s="43">
        <v>44197</v>
      </c>
      <c r="U34" s="43">
        <v>44561</v>
      </c>
      <c r="V34" s="3"/>
      <c r="W34" s="3"/>
    </row>
    <row r="35" spans="1:23" ht="31.2" customHeight="1" x14ac:dyDescent="0.2">
      <c r="A35" s="389"/>
      <c r="B35" s="400"/>
      <c r="C35" s="400"/>
      <c r="D35" s="213"/>
      <c r="E35" s="144"/>
      <c r="F35" s="134"/>
      <c r="G35" s="143"/>
      <c r="H35" s="90"/>
      <c r="I35" s="180" t="s">
        <v>114</v>
      </c>
      <c r="J35" s="206"/>
      <c r="K35" s="131"/>
      <c r="L35" s="118"/>
      <c r="M35" s="128"/>
      <c r="N35" s="118"/>
      <c r="O35" s="129"/>
      <c r="P35" s="118"/>
      <c r="Q35" s="130"/>
      <c r="R35" s="7"/>
      <c r="S35" s="4"/>
      <c r="T35" s="43"/>
      <c r="U35" s="43"/>
      <c r="V35" s="3"/>
      <c r="W35" s="3"/>
    </row>
    <row r="36" spans="1:23" ht="45.6" x14ac:dyDescent="0.2">
      <c r="A36" s="389"/>
      <c r="B36" s="400"/>
      <c r="C36" s="400"/>
      <c r="D36" s="213"/>
      <c r="E36" s="144"/>
      <c r="F36" s="134"/>
      <c r="G36" s="143"/>
      <c r="H36" s="205" t="s">
        <v>261</v>
      </c>
      <c r="I36" s="180" t="s">
        <v>114</v>
      </c>
      <c r="J36" s="206"/>
      <c r="K36" s="131" t="s">
        <v>262</v>
      </c>
      <c r="L36" s="118" t="s">
        <v>254</v>
      </c>
      <c r="M36" s="128"/>
      <c r="N36" s="118" t="s">
        <v>114</v>
      </c>
      <c r="O36" s="118" t="s">
        <v>263</v>
      </c>
      <c r="P36" s="118" t="s">
        <v>118</v>
      </c>
      <c r="Q36" s="125">
        <v>1</v>
      </c>
      <c r="R36" s="7" t="s">
        <v>264</v>
      </c>
      <c r="S36" s="4" t="s">
        <v>265</v>
      </c>
      <c r="T36" s="43">
        <v>44197</v>
      </c>
      <c r="U36" s="43">
        <v>44561</v>
      </c>
      <c r="V36" s="3"/>
      <c r="W36" s="3"/>
    </row>
    <row r="37" spans="1:23" ht="45.6" customHeight="1" x14ac:dyDescent="0.2">
      <c r="A37" s="389"/>
      <c r="B37" s="400"/>
      <c r="C37" s="143"/>
      <c r="D37" s="213"/>
      <c r="E37" s="144"/>
      <c r="F37" s="134"/>
      <c r="G37" s="143"/>
      <c r="H37" s="90" t="s">
        <v>266</v>
      </c>
      <c r="I37" s="180" t="s">
        <v>114</v>
      </c>
      <c r="J37" s="224"/>
      <c r="K37" s="60" t="s">
        <v>267</v>
      </c>
      <c r="L37" s="215" t="s">
        <v>194</v>
      </c>
      <c r="M37" s="3"/>
      <c r="N37" s="180" t="s">
        <v>114</v>
      </c>
      <c r="O37" s="118" t="s">
        <v>26</v>
      </c>
      <c r="P37" s="217" t="s">
        <v>155</v>
      </c>
      <c r="Q37" s="157">
        <v>1</v>
      </c>
      <c r="R37" s="92" t="s">
        <v>268</v>
      </c>
      <c r="S37" s="93" t="s">
        <v>269</v>
      </c>
      <c r="T37" s="43">
        <v>44197</v>
      </c>
      <c r="U37" s="43">
        <v>44561</v>
      </c>
      <c r="V37" s="3"/>
      <c r="W37" s="3"/>
    </row>
    <row r="38" spans="1:23" ht="45.6" customHeight="1" x14ac:dyDescent="0.2">
      <c r="A38" s="389"/>
      <c r="B38" s="400"/>
      <c r="C38" s="143"/>
      <c r="D38" s="213"/>
      <c r="E38" s="144"/>
      <c r="F38" s="134"/>
      <c r="G38" s="143"/>
      <c r="H38" s="90" t="s">
        <v>270</v>
      </c>
      <c r="I38" s="180" t="s">
        <v>114</v>
      </c>
      <c r="J38" s="224"/>
      <c r="K38" s="60" t="s">
        <v>271</v>
      </c>
      <c r="L38" s="215" t="s">
        <v>194</v>
      </c>
      <c r="M38" s="3"/>
      <c r="N38" s="180" t="s">
        <v>114</v>
      </c>
      <c r="O38" s="118" t="s">
        <v>26</v>
      </c>
      <c r="P38" s="217" t="s">
        <v>155</v>
      </c>
      <c r="Q38" s="157">
        <v>1</v>
      </c>
      <c r="R38" s="92" t="s">
        <v>272</v>
      </c>
      <c r="S38" s="93" t="s">
        <v>273</v>
      </c>
      <c r="T38" s="43">
        <v>44197</v>
      </c>
      <c r="U38" s="43">
        <v>44561</v>
      </c>
      <c r="V38" s="3"/>
      <c r="W38" s="3"/>
    </row>
    <row r="39" spans="1:23" ht="45.6" customHeight="1" x14ac:dyDescent="0.2">
      <c r="A39" s="389"/>
      <c r="B39" s="400"/>
      <c r="C39" s="143"/>
      <c r="D39" s="213"/>
      <c r="E39" s="144"/>
      <c r="F39" s="134"/>
      <c r="G39" s="143"/>
      <c r="H39" s="90" t="s">
        <v>270</v>
      </c>
      <c r="I39" s="180" t="s">
        <v>114</v>
      </c>
      <c r="J39" s="224"/>
      <c r="K39" s="60" t="s">
        <v>274</v>
      </c>
      <c r="L39" s="215" t="s">
        <v>194</v>
      </c>
      <c r="M39" s="3"/>
      <c r="N39" s="180" t="s">
        <v>114</v>
      </c>
      <c r="O39" s="118" t="s">
        <v>26</v>
      </c>
      <c r="P39" s="217" t="s">
        <v>155</v>
      </c>
      <c r="Q39" s="157">
        <v>1</v>
      </c>
      <c r="R39" s="92" t="s">
        <v>272</v>
      </c>
      <c r="S39" s="93" t="s">
        <v>273</v>
      </c>
      <c r="T39" s="43">
        <v>44197</v>
      </c>
      <c r="U39" s="43">
        <v>44561</v>
      </c>
      <c r="V39" s="3"/>
      <c r="W39" s="3"/>
    </row>
    <row r="40" spans="1:23" ht="45.6" customHeight="1" x14ac:dyDescent="0.2">
      <c r="A40" s="389"/>
      <c r="B40" s="400"/>
      <c r="C40" s="143"/>
      <c r="D40" s="213"/>
      <c r="E40" s="144"/>
      <c r="F40" s="134"/>
      <c r="G40" s="143"/>
      <c r="H40" s="90" t="s">
        <v>275</v>
      </c>
      <c r="I40" s="180" t="s">
        <v>114</v>
      </c>
      <c r="J40" s="224"/>
      <c r="K40" s="60" t="s">
        <v>276</v>
      </c>
      <c r="L40" s="215" t="s">
        <v>194</v>
      </c>
      <c r="M40" s="3"/>
      <c r="N40" s="180" t="s">
        <v>114</v>
      </c>
      <c r="O40" s="118" t="s">
        <v>26</v>
      </c>
      <c r="P40" s="217" t="s">
        <v>155</v>
      </c>
      <c r="Q40" s="157">
        <v>1</v>
      </c>
      <c r="R40" s="92" t="s">
        <v>277</v>
      </c>
      <c r="S40" s="93" t="s">
        <v>278</v>
      </c>
      <c r="T40" s="43">
        <v>44197</v>
      </c>
      <c r="U40" s="43">
        <v>44561</v>
      </c>
      <c r="V40" s="3"/>
      <c r="W40" s="3"/>
    </row>
    <row r="41" spans="1:23" ht="45.6" customHeight="1" x14ac:dyDescent="0.2">
      <c r="A41" s="389"/>
      <c r="B41" s="400"/>
      <c r="C41" s="143"/>
      <c r="D41" s="213"/>
      <c r="E41" s="144"/>
      <c r="F41" s="134"/>
      <c r="G41" s="143"/>
      <c r="H41" s="90" t="s">
        <v>279</v>
      </c>
      <c r="I41" s="180" t="s">
        <v>114</v>
      </c>
      <c r="J41" s="224"/>
      <c r="K41" s="60" t="s">
        <v>280</v>
      </c>
      <c r="L41" s="215" t="s">
        <v>194</v>
      </c>
      <c r="M41" s="3"/>
      <c r="N41" s="180" t="s">
        <v>114</v>
      </c>
      <c r="O41" s="161" t="s">
        <v>153</v>
      </c>
      <c r="P41" s="217" t="s">
        <v>155</v>
      </c>
      <c r="Q41" s="157">
        <v>1</v>
      </c>
      <c r="R41" s="92" t="s">
        <v>281</v>
      </c>
      <c r="S41" s="93" t="s">
        <v>282</v>
      </c>
      <c r="T41" s="43">
        <v>44197</v>
      </c>
      <c r="U41" s="43">
        <v>44561</v>
      </c>
      <c r="V41" s="3"/>
      <c r="W41" s="3"/>
    </row>
    <row r="42" spans="1:23" ht="45.6" customHeight="1" x14ac:dyDescent="0.2">
      <c r="A42" s="389"/>
      <c r="B42" s="400"/>
      <c r="C42" s="143"/>
      <c r="D42" s="213"/>
      <c r="E42" s="145"/>
      <c r="F42" s="134"/>
      <c r="G42" s="143"/>
      <c r="H42" s="204" t="s">
        <v>283</v>
      </c>
      <c r="I42" s="180" t="s">
        <v>114</v>
      </c>
      <c r="J42" s="224"/>
      <c r="K42" s="95" t="s">
        <v>284</v>
      </c>
      <c r="L42" s="215" t="s">
        <v>194</v>
      </c>
      <c r="M42" s="3"/>
      <c r="N42" s="224" t="s">
        <v>114</v>
      </c>
      <c r="O42" s="118" t="s">
        <v>26</v>
      </c>
      <c r="P42" s="218" t="s">
        <v>155</v>
      </c>
      <c r="Q42" s="158">
        <v>1</v>
      </c>
      <c r="R42" s="92" t="s">
        <v>285</v>
      </c>
      <c r="S42" s="93" t="s">
        <v>286</v>
      </c>
      <c r="T42" s="94">
        <v>44197</v>
      </c>
      <c r="U42" s="94">
        <v>44561</v>
      </c>
      <c r="V42" s="3"/>
      <c r="W42" s="3"/>
    </row>
    <row r="43" spans="1:23" ht="40.950000000000003" customHeight="1" x14ac:dyDescent="0.2">
      <c r="A43" s="389"/>
      <c r="B43" s="400"/>
      <c r="C43" s="143"/>
      <c r="D43" s="202"/>
      <c r="E43" s="221"/>
      <c r="F43" s="221"/>
      <c r="G43" s="143"/>
      <c r="H43" s="135" t="s">
        <v>275</v>
      </c>
      <c r="I43" s="180" t="s">
        <v>114</v>
      </c>
      <c r="J43" s="180"/>
      <c r="K43" s="6" t="s">
        <v>287</v>
      </c>
      <c r="L43" s="211" t="s">
        <v>153</v>
      </c>
      <c r="M43" s="2"/>
      <c r="N43" s="224" t="s">
        <v>114</v>
      </c>
      <c r="O43" s="161" t="s">
        <v>288</v>
      </c>
      <c r="P43" s="218" t="s">
        <v>155</v>
      </c>
      <c r="Q43" s="150">
        <v>1</v>
      </c>
      <c r="R43" s="7" t="s">
        <v>277</v>
      </c>
      <c r="S43" s="4" t="s">
        <v>278</v>
      </c>
      <c r="T43" s="94">
        <v>44197</v>
      </c>
      <c r="U43" s="94">
        <v>44561</v>
      </c>
      <c r="V43" s="2"/>
      <c r="W43" s="2"/>
    </row>
    <row r="44" spans="1:23" ht="40.950000000000003" customHeight="1" thickBot="1" x14ac:dyDescent="0.25">
      <c r="A44" s="389"/>
      <c r="B44" s="401"/>
      <c r="C44" s="154"/>
      <c r="D44" s="203"/>
      <c r="E44" s="155"/>
      <c r="F44" s="155"/>
      <c r="G44" s="154"/>
      <c r="H44" s="156" t="s">
        <v>289</v>
      </c>
      <c r="I44" s="83" t="s">
        <v>114</v>
      </c>
      <c r="J44" s="83"/>
      <c r="K44" s="97" t="s">
        <v>290</v>
      </c>
      <c r="L44" s="220" t="s">
        <v>291</v>
      </c>
      <c r="M44" s="80"/>
      <c r="N44" s="83" t="s">
        <v>114</v>
      </c>
      <c r="O44" s="147" t="s">
        <v>26</v>
      </c>
      <c r="P44" s="225" t="s">
        <v>155</v>
      </c>
      <c r="Q44" s="159">
        <v>1</v>
      </c>
      <c r="R44" s="76" t="s">
        <v>292</v>
      </c>
      <c r="S44" s="81" t="s">
        <v>293</v>
      </c>
      <c r="T44" s="98">
        <v>44197</v>
      </c>
      <c r="U44" s="98">
        <v>44561</v>
      </c>
      <c r="V44" s="80"/>
      <c r="W44" s="80"/>
    </row>
    <row r="45" spans="1:23" ht="68.400000000000006" customHeight="1" x14ac:dyDescent="0.2">
      <c r="A45" s="396">
        <v>4</v>
      </c>
      <c r="B45" s="386" t="s">
        <v>294</v>
      </c>
      <c r="C45" s="408" t="s">
        <v>295</v>
      </c>
      <c r="D45" s="209" t="s">
        <v>169</v>
      </c>
      <c r="E45" s="408" t="s">
        <v>296</v>
      </c>
      <c r="F45" s="209" t="s">
        <v>297</v>
      </c>
      <c r="G45" s="405" t="s">
        <v>298</v>
      </c>
      <c r="H45" s="219" t="s">
        <v>299</v>
      </c>
      <c r="I45" s="78" t="s">
        <v>114</v>
      </c>
      <c r="J45" s="77"/>
      <c r="K45" s="171" t="s">
        <v>300</v>
      </c>
      <c r="L45" s="219" t="s">
        <v>154</v>
      </c>
      <c r="M45" s="77"/>
      <c r="N45" s="78" t="s">
        <v>114</v>
      </c>
      <c r="O45" s="172" t="s">
        <v>26</v>
      </c>
      <c r="P45" s="216" t="s">
        <v>155</v>
      </c>
      <c r="Q45" s="173">
        <v>1</v>
      </c>
      <c r="R45" s="174" t="s">
        <v>301</v>
      </c>
      <c r="S45" s="104" t="s">
        <v>174</v>
      </c>
      <c r="T45" s="79">
        <v>44197</v>
      </c>
      <c r="U45" s="79">
        <v>44561</v>
      </c>
      <c r="V45" s="77"/>
      <c r="W45" s="77"/>
    </row>
    <row r="46" spans="1:23" ht="68.400000000000006" customHeight="1" x14ac:dyDescent="0.2">
      <c r="A46" s="397"/>
      <c r="B46" s="387"/>
      <c r="C46" s="395"/>
      <c r="D46" s="202" t="s">
        <v>175</v>
      </c>
      <c r="E46" s="395"/>
      <c r="F46" s="202" t="s">
        <v>302</v>
      </c>
      <c r="G46" s="406"/>
      <c r="H46" s="211" t="s">
        <v>303</v>
      </c>
      <c r="I46" s="180" t="s">
        <v>114</v>
      </c>
      <c r="J46" s="2"/>
      <c r="K46" s="6" t="s">
        <v>304</v>
      </c>
      <c r="L46" s="211" t="s">
        <v>154</v>
      </c>
      <c r="M46" s="2"/>
      <c r="N46" s="180" t="s">
        <v>114</v>
      </c>
      <c r="O46" s="118" t="s">
        <v>26</v>
      </c>
      <c r="P46" s="217" t="s">
        <v>155</v>
      </c>
      <c r="Q46" s="160">
        <v>1</v>
      </c>
      <c r="R46" s="7" t="s">
        <v>305</v>
      </c>
      <c r="S46" s="4" t="s">
        <v>174</v>
      </c>
      <c r="T46" s="43">
        <v>44197</v>
      </c>
      <c r="U46" s="43">
        <v>44561</v>
      </c>
      <c r="V46" s="2"/>
      <c r="W46" s="2"/>
    </row>
    <row r="47" spans="1:23" ht="193.95" customHeight="1" x14ac:dyDescent="0.3">
      <c r="A47" s="397"/>
      <c r="B47" s="387"/>
      <c r="C47" s="395"/>
      <c r="D47" s="202" t="s">
        <v>306</v>
      </c>
      <c r="E47" s="395"/>
      <c r="F47" s="202" t="s">
        <v>307</v>
      </c>
      <c r="G47" s="406"/>
      <c r="H47" s="118"/>
      <c r="I47" s="180" t="s">
        <v>114</v>
      </c>
      <c r="J47" s="2"/>
      <c r="K47" s="163"/>
      <c r="L47" s="163"/>
      <c r="M47" s="163"/>
      <c r="N47" s="163"/>
      <c r="O47" s="163"/>
      <c r="P47" s="163"/>
      <c r="Q47" s="163"/>
      <c r="R47" s="163"/>
      <c r="S47" s="163"/>
      <c r="T47" s="163"/>
      <c r="U47" s="43"/>
      <c r="V47" s="2"/>
      <c r="W47" s="2"/>
    </row>
    <row r="48" spans="1:23" ht="114.6" customHeight="1" thickBot="1" x14ac:dyDescent="0.35">
      <c r="A48" s="398"/>
      <c r="B48" s="388"/>
      <c r="C48" s="409"/>
      <c r="D48" s="203" t="s">
        <v>308</v>
      </c>
      <c r="E48" s="409"/>
      <c r="F48" s="203" t="s">
        <v>309</v>
      </c>
      <c r="G48" s="407"/>
      <c r="H48" s="147"/>
      <c r="I48" s="83" t="s">
        <v>114</v>
      </c>
      <c r="J48" s="80"/>
      <c r="K48" s="175"/>
      <c r="L48" s="175"/>
      <c r="M48" s="175"/>
      <c r="N48" s="175"/>
      <c r="O48" s="175"/>
      <c r="P48" s="175"/>
      <c r="Q48" s="175"/>
      <c r="R48" s="175"/>
      <c r="S48" s="175"/>
      <c r="T48" s="175"/>
      <c r="U48" s="98"/>
      <c r="V48" s="80"/>
      <c r="W48" s="80"/>
    </row>
    <row r="49" spans="1:23" ht="56.4" customHeight="1" x14ac:dyDescent="0.2">
      <c r="A49" s="390">
        <v>5</v>
      </c>
      <c r="B49" s="438" t="s">
        <v>310</v>
      </c>
      <c r="C49" s="436" t="s">
        <v>311</v>
      </c>
      <c r="D49" s="214" t="s">
        <v>312</v>
      </c>
      <c r="E49" s="394" t="s">
        <v>313</v>
      </c>
      <c r="F49" s="214" t="s">
        <v>314</v>
      </c>
      <c r="G49" s="439" t="s">
        <v>315</v>
      </c>
      <c r="H49" s="170" t="s">
        <v>316</v>
      </c>
      <c r="I49" s="133" t="s">
        <v>114</v>
      </c>
      <c r="J49" s="85"/>
      <c r="K49" s="60" t="s">
        <v>317</v>
      </c>
      <c r="L49" s="210" t="s">
        <v>318</v>
      </c>
      <c r="M49" s="85"/>
      <c r="N49" s="133" t="s">
        <v>114</v>
      </c>
      <c r="O49" s="210" t="s">
        <v>319</v>
      </c>
      <c r="P49" s="197" t="s">
        <v>118</v>
      </c>
      <c r="Q49" s="133" t="s">
        <v>320</v>
      </c>
      <c r="R49" s="133" t="s">
        <v>26</v>
      </c>
      <c r="S49" s="86" t="s">
        <v>174</v>
      </c>
      <c r="T49" s="62">
        <v>44197</v>
      </c>
      <c r="U49" s="62">
        <v>44561</v>
      </c>
      <c r="V49" s="85"/>
      <c r="W49" s="85"/>
    </row>
    <row r="50" spans="1:23" ht="50.4" customHeight="1" x14ac:dyDescent="0.2">
      <c r="A50" s="391"/>
      <c r="B50" s="387"/>
      <c r="C50" s="437"/>
      <c r="D50" s="202" t="s">
        <v>321</v>
      </c>
      <c r="E50" s="395"/>
      <c r="F50" s="395" t="s">
        <v>322</v>
      </c>
      <c r="G50" s="406"/>
      <c r="H50" s="452" t="s">
        <v>323</v>
      </c>
      <c r="I50" s="180" t="s">
        <v>114</v>
      </c>
      <c r="J50" s="2"/>
      <c r="K50" s="6" t="s">
        <v>324</v>
      </c>
      <c r="L50" s="211" t="s">
        <v>318</v>
      </c>
      <c r="M50" s="2"/>
      <c r="N50" s="180" t="s">
        <v>114</v>
      </c>
      <c r="O50" s="211" t="s">
        <v>319</v>
      </c>
      <c r="P50" s="201" t="s">
        <v>118</v>
      </c>
      <c r="Q50" s="180" t="s">
        <v>325</v>
      </c>
      <c r="R50" s="180" t="s">
        <v>26</v>
      </c>
      <c r="S50" s="4" t="s">
        <v>174</v>
      </c>
      <c r="T50" s="43">
        <v>44197</v>
      </c>
      <c r="U50" s="43">
        <v>44561</v>
      </c>
      <c r="V50" s="2"/>
      <c r="W50" s="2"/>
    </row>
    <row r="51" spans="1:23" ht="56.4" customHeight="1" x14ac:dyDescent="0.2">
      <c r="A51" s="391"/>
      <c r="B51" s="387"/>
      <c r="C51" s="437"/>
      <c r="D51" s="202" t="s">
        <v>207</v>
      </c>
      <c r="E51" s="395"/>
      <c r="F51" s="395"/>
      <c r="G51" s="406"/>
      <c r="H51" s="452"/>
      <c r="I51" s="180" t="s">
        <v>114</v>
      </c>
      <c r="J51" s="2"/>
      <c r="K51" s="6" t="s">
        <v>326</v>
      </c>
      <c r="L51" s="211" t="s">
        <v>318</v>
      </c>
      <c r="M51" s="2"/>
      <c r="N51" s="180" t="s">
        <v>114</v>
      </c>
      <c r="O51" s="211" t="s">
        <v>319</v>
      </c>
      <c r="P51" s="201" t="s">
        <v>118</v>
      </c>
      <c r="Q51" s="180" t="s">
        <v>327</v>
      </c>
      <c r="R51" s="180" t="s">
        <v>26</v>
      </c>
      <c r="S51" s="4" t="s">
        <v>174</v>
      </c>
      <c r="T51" s="43">
        <v>44197</v>
      </c>
      <c r="U51" s="43">
        <v>44561</v>
      </c>
      <c r="V51" s="2"/>
      <c r="W51" s="2"/>
    </row>
    <row r="52" spans="1:23" ht="57" customHeight="1" x14ac:dyDescent="0.2">
      <c r="A52" s="391"/>
      <c r="B52" s="387"/>
      <c r="C52" s="437"/>
      <c r="D52" s="202" t="s">
        <v>328</v>
      </c>
      <c r="E52" s="395"/>
      <c r="F52" s="395" t="s">
        <v>329</v>
      </c>
      <c r="G52" s="406"/>
      <c r="H52" s="199" t="s">
        <v>330</v>
      </c>
      <c r="I52" s="180" t="s">
        <v>114</v>
      </c>
      <c r="J52" s="2"/>
      <c r="K52" s="6" t="s">
        <v>331</v>
      </c>
      <c r="L52" s="211" t="s">
        <v>332</v>
      </c>
      <c r="M52" s="2"/>
      <c r="N52" s="180" t="s">
        <v>114</v>
      </c>
      <c r="O52" s="118" t="s">
        <v>26</v>
      </c>
      <c r="P52" s="217" t="s">
        <v>155</v>
      </c>
      <c r="Q52" s="150" t="s">
        <v>333</v>
      </c>
      <c r="R52" s="99" t="s">
        <v>334</v>
      </c>
      <c r="S52" s="4" t="s">
        <v>335</v>
      </c>
      <c r="T52" s="43">
        <v>44197</v>
      </c>
      <c r="U52" s="43">
        <v>44561</v>
      </c>
      <c r="V52" s="2"/>
      <c r="W52" s="2"/>
    </row>
    <row r="53" spans="1:23" ht="48" customHeight="1" x14ac:dyDescent="0.2">
      <c r="A53" s="391"/>
      <c r="B53" s="387"/>
      <c r="C53" s="437"/>
      <c r="D53" s="202" t="s">
        <v>188</v>
      </c>
      <c r="E53" s="395"/>
      <c r="F53" s="395"/>
      <c r="G53" s="406"/>
      <c r="H53" s="199" t="s">
        <v>174</v>
      </c>
      <c r="I53" s="180" t="s">
        <v>114</v>
      </c>
      <c r="J53" s="2"/>
      <c r="K53" s="6" t="s">
        <v>336</v>
      </c>
      <c r="L53" s="211" t="s">
        <v>332</v>
      </c>
      <c r="M53" s="2"/>
      <c r="N53" s="180" t="s">
        <v>114</v>
      </c>
      <c r="O53" s="118" t="s">
        <v>26</v>
      </c>
      <c r="P53" s="217" t="s">
        <v>155</v>
      </c>
      <c r="Q53" s="150">
        <v>1</v>
      </c>
      <c r="R53" s="99" t="s">
        <v>337</v>
      </c>
      <c r="S53" s="4" t="s">
        <v>174</v>
      </c>
      <c r="T53" s="43">
        <v>44197</v>
      </c>
      <c r="U53" s="43">
        <v>44561</v>
      </c>
      <c r="V53" s="2"/>
      <c r="W53" s="2"/>
    </row>
    <row r="54" spans="1:23" ht="57" customHeight="1" x14ac:dyDescent="0.2">
      <c r="A54" s="391"/>
      <c r="B54" s="387"/>
      <c r="C54" s="437"/>
      <c r="D54" s="202" t="s">
        <v>338</v>
      </c>
      <c r="E54" s="395"/>
      <c r="F54" s="395" t="s">
        <v>329</v>
      </c>
      <c r="G54" s="406"/>
      <c r="H54" s="199" t="s">
        <v>339</v>
      </c>
      <c r="I54" s="180" t="s">
        <v>114</v>
      </c>
      <c r="J54" s="2"/>
      <c r="K54" s="6" t="s">
        <v>340</v>
      </c>
      <c r="L54" s="211" t="s">
        <v>318</v>
      </c>
      <c r="M54" s="2"/>
      <c r="N54" s="2"/>
      <c r="O54" s="118" t="s">
        <v>26</v>
      </c>
      <c r="P54" s="217" t="s">
        <v>155</v>
      </c>
      <c r="Q54" s="150">
        <v>1</v>
      </c>
      <c r="R54" s="7" t="s">
        <v>341</v>
      </c>
      <c r="S54" s="4" t="s">
        <v>342</v>
      </c>
      <c r="T54" s="43">
        <v>44197</v>
      </c>
      <c r="U54" s="43">
        <v>44561</v>
      </c>
      <c r="V54" s="2"/>
      <c r="W54" s="2"/>
    </row>
    <row r="55" spans="1:23" ht="114" customHeight="1" x14ac:dyDescent="0.2">
      <c r="A55" s="391"/>
      <c r="B55" s="387"/>
      <c r="C55" s="437"/>
      <c r="D55" s="202" t="s">
        <v>343</v>
      </c>
      <c r="E55" s="395"/>
      <c r="F55" s="395"/>
      <c r="G55" s="406"/>
      <c r="H55" s="199" t="s">
        <v>344</v>
      </c>
      <c r="I55" s="180" t="s">
        <v>114</v>
      </c>
      <c r="J55" s="2"/>
      <c r="K55" s="6" t="s">
        <v>345</v>
      </c>
      <c r="L55" s="211" t="s">
        <v>318</v>
      </c>
      <c r="M55" s="2"/>
      <c r="N55" s="2"/>
      <c r="O55" s="118" t="s">
        <v>26</v>
      </c>
      <c r="P55" s="217" t="s">
        <v>155</v>
      </c>
      <c r="Q55" s="150">
        <v>1</v>
      </c>
      <c r="R55" s="7" t="s">
        <v>341</v>
      </c>
      <c r="S55" s="4" t="s">
        <v>342</v>
      </c>
      <c r="T55" s="43">
        <v>44197</v>
      </c>
      <c r="U55" s="43">
        <v>44561</v>
      </c>
      <c r="V55" s="2"/>
      <c r="W55" s="2"/>
    </row>
    <row r="56" spans="1:23" ht="57" customHeight="1" x14ac:dyDescent="0.2">
      <c r="A56" s="391"/>
      <c r="B56" s="387"/>
      <c r="C56" s="437"/>
      <c r="D56" s="202" t="s">
        <v>346</v>
      </c>
      <c r="E56" s="395"/>
      <c r="F56" s="395" t="s">
        <v>347</v>
      </c>
      <c r="G56" s="406"/>
      <c r="H56" s="199" t="s">
        <v>348</v>
      </c>
      <c r="I56" s="180" t="s">
        <v>114</v>
      </c>
      <c r="J56" s="2"/>
      <c r="K56" s="6" t="s">
        <v>349</v>
      </c>
      <c r="L56" s="211" t="s">
        <v>318</v>
      </c>
      <c r="M56" s="2"/>
      <c r="N56" s="2"/>
      <c r="O56" s="118" t="s">
        <v>26</v>
      </c>
      <c r="P56" s="217" t="s">
        <v>155</v>
      </c>
      <c r="Q56" s="150">
        <v>1</v>
      </c>
      <c r="R56" s="7" t="s">
        <v>341</v>
      </c>
      <c r="S56" s="4" t="s">
        <v>342</v>
      </c>
      <c r="T56" s="43">
        <v>44197</v>
      </c>
      <c r="U56" s="43">
        <v>44561</v>
      </c>
      <c r="V56" s="2"/>
      <c r="W56" s="2"/>
    </row>
    <row r="57" spans="1:23" ht="57" customHeight="1" x14ac:dyDescent="0.2">
      <c r="A57" s="391"/>
      <c r="B57" s="387"/>
      <c r="C57" s="437"/>
      <c r="D57" s="202" t="s">
        <v>350</v>
      </c>
      <c r="E57" s="395"/>
      <c r="F57" s="395"/>
      <c r="G57" s="406"/>
      <c r="H57" s="199" t="s">
        <v>351</v>
      </c>
      <c r="I57" s="180" t="s">
        <v>114</v>
      </c>
      <c r="J57" s="2"/>
      <c r="K57" s="6" t="s">
        <v>352</v>
      </c>
      <c r="L57" s="211" t="s">
        <v>318</v>
      </c>
      <c r="M57" s="2"/>
      <c r="N57" s="2"/>
      <c r="O57" s="118" t="s">
        <v>26</v>
      </c>
      <c r="P57" s="217" t="s">
        <v>155</v>
      </c>
      <c r="Q57" s="150">
        <v>1</v>
      </c>
      <c r="R57" s="7" t="s">
        <v>341</v>
      </c>
      <c r="S57" s="4" t="s">
        <v>342</v>
      </c>
      <c r="T57" s="43">
        <v>44197</v>
      </c>
      <c r="U57" s="43">
        <v>44561</v>
      </c>
      <c r="V57" s="2"/>
      <c r="W57" s="2"/>
    </row>
    <row r="58" spans="1:23" ht="68.400000000000006" customHeight="1" x14ac:dyDescent="0.2">
      <c r="A58" s="391"/>
      <c r="B58" s="387"/>
      <c r="C58" s="437"/>
      <c r="D58" s="202" t="s">
        <v>353</v>
      </c>
      <c r="E58" s="395"/>
      <c r="F58" s="395" t="s">
        <v>354</v>
      </c>
      <c r="G58" s="406"/>
      <c r="H58" s="199" t="s">
        <v>355</v>
      </c>
      <c r="I58" s="180" t="s">
        <v>114</v>
      </c>
      <c r="J58" s="2"/>
      <c r="K58" s="6" t="s">
        <v>356</v>
      </c>
      <c r="L58" s="211" t="s">
        <v>357</v>
      </c>
      <c r="M58" s="2"/>
      <c r="N58" s="2"/>
      <c r="O58" s="118" t="s">
        <v>26</v>
      </c>
      <c r="P58" s="217" t="s">
        <v>155</v>
      </c>
      <c r="Q58" s="150">
        <v>1</v>
      </c>
      <c r="R58" s="7" t="s">
        <v>358</v>
      </c>
      <c r="S58" s="4" t="s">
        <v>359</v>
      </c>
      <c r="T58" s="43">
        <v>44197</v>
      </c>
      <c r="U58" s="43">
        <v>44561</v>
      </c>
      <c r="V58" s="2"/>
      <c r="W58" s="2"/>
    </row>
    <row r="59" spans="1:23" ht="103.2" customHeight="1" x14ac:dyDescent="0.2">
      <c r="A59" s="392"/>
      <c r="B59" s="387"/>
      <c r="C59" s="437"/>
      <c r="D59" s="202" t="s">
        <v>360</v>
      </c>
      <c r="E59" s="395"/>
      <c r="F59" s="395"/>
      <c r="G59" s="406"/>
      <c r="H59" s="199" t="s">
        <v>361</v>
      </c>
      <c r="I59" s="180" t="s">
        <v>114</v>
      </c>
      <c r="J59" s="2"/>
      <c r="K59" s="6" t="s">
        <v>362</v>
      </c>
      <c r="L59" s="211" t="s">
        <v>357</v>
      </c>
      <c r="M59" s="2"/>
      <c r="N59" s="2"/>
      <c r="O59" s="118" t="s">
        <v>26</v>
      </c>
      <c r="P59" s="217" t="s">
        <v>155</v>
      </c>
      <c r="Q59" s="150">
        <v>1</v>
      </c>
      <c r="R59" s="7" t="s">
        <v>358</v>
      </c>
      <c r="S59" s="4" t="s">
        <v>359</v>
      </c>
      <c r="T59" s="43">
        <v>44197</v>
      </c>
      <c r="U59" s="43">
        <v>44561</v>
      </c>
      <c r="V59" s="2"/>
      <c r="W59" s="2"/>
    </row>
    <row r="60" spans="1:23" ht="125.4" customHeight="1" x14ac:dyDescent="0.2">
      <c r="A60" s="392"/>
      <c r="B60" s="387"/>
      <c r="C60" s="437"/>
      <c r="D60" s="202"/>
      <c r="E60" s="395"/>
      <c r="F60" s="395"/>
      <c r="G60" s="406"/>
      <c r="H60" s="199"/>
      <c r="I60" s="180" t="s">
        <v>114</v>
      </c>
      <c r="J60" s="2"/>
      <c r="K60" s="6"/>
      <c r="L60" s="211"/>
      <c r="M60" s="2"/>
      <c r="N60" s="2"/>
      <c r="O60" s="118"/>
      <c r="P60" s="217"/>
      <c r="Q60" s="150"/>
      <c r="R60" s="7"/>
      <c r="S60" s="4"/>
      <c r="T60" s="43"/>
      <c r="U60" s="43"/>
      <c r="V60" s="2"/>
      <c r="W60" s="2"/>
    </row>
    <row r="61" spans="1:23" ht="12" customHeight="1" thickBot="1" x14ac:dyDescent="0.25">
      <c r="A61" s="393"/>
      <c r="B61" s="387"/>
      <c r="C61" s="437"/>
      <c r="D61" s="202"/>
      <c r="E61" s="395"/>
      <c r="F61" s="395"/>
      <c r="G61" s="406"/>
      <c r="H61" s="153"/>
      <c r="I61" s="2"/>
      <c r="J61" s="2"/>
      <c r="K61" s="6"/>
      <c r="L61" s="211"/>
      <c r="M61" s="2"/>
      <c r="N61" s="2"/>
      <c r="O61" s="2"/>
      <c r="P61" s="101"/>
      <c r="Q61" s="2"/>
      <c r="R61" s="7"/>
      <c r="S61" s="4"/>
      <c r="T61" s="2"/>
      <c r="U61" s="2"/>
      <c r="V61" s="2"/>
      <c r="W61" s="2"/>
    </row>
    <row r="62" spans="1:23" ht="45.6" customHeight="1" x14ac:dyDescent="0.2">
      <c r="A62" s="402">
        <v>6</v>
      </c>
      <c r="B62" s="438" t="s">
        <v>363</v>
      </c>
      <c r="C62" s="394" t="s">
        <v>364</v>
      </c>
      <c r="D62" s="394" t="s">
        <v>328</v>
      </c>
      <c r="E62" s="439" t="s">
        <v>365</v>
      </c>
      <c r="F62" s="214" t="s">
        <v>366</v>
      </c>
      <c r="G62" s="448" t="s">
        <v>367</v>
      </c>
      <c r="H62" s="149" t="s">
        <v>368</v>
      </c>
      <c r="I62" s="180" t="s">
        <v>114</v>
      </c>
      <c r="J62" s="85"/>
      <c r="K62" s="60" t="s">
        <v>369</v>
      </c>
      <c r="L62" s="210" t="s">
        <v>370</v>
      </c>
      <c r="M62" s="85"/>
      <c r="N62" s="133" t="s">
        <v>114</v>
      </c>
      <c r="O62" s="151" t="s">
        <v>371</v>
      </c>
      <c r="P62" s="197" t="s">
        <v>118</v>
      </c>
      <c r="Q62" s="152">
        <v>1</v>
      </c>
      <c r="R62" s="61" t="s">
        <v>372</v>
      </c>
      <c r="S62" s="86" t="s">
        <v>373</v>
      </c>
      <c r="T62" s="62">
        <v>44197</v>
      </c>
      <c r="U62" s="62">
        <v>44561</v>
      </c>
      <c r="V62" s="85"/>
      <c r="W62" s="85"/>
    </row>
    <row r="63" spans="1:23" ht="68.400000000000006" customHeight="1" x14ac:dyDescent="0.2">
      <c r="A63" s="403"/>
      <c r="B63" s="387"/>
      <c r="C63" s="395"/>
      <c r="D63" s="395"/>
      <c r="E63" s="406"/>
      <c r="F63" s="202" t="s">
        <v>374</v>
      </c>
      <c r="G63" s="449"/>
      <c r="H63" s="132" t="s">
        <v>375</v>
      </c>
      <c r="I63" s="180" t="s">
        <v>114</v>
      </c>
      <c r="J63" s="2"/>
      <c r="K63" s="60" t="s">
        <v>376</v>
      </c>
      <c r="L63" s="211" t="s">
        <v>370</v>
      </c>
      <c r="M63" s="2"/>
      <c r="N63" s="180" t="s">
        <v>114</v>
      </c>
      <c r="O63" s="108" t="s">
        <v>236</v>
      </c>
      <c r="P63" s="197" t="s">
        <v>118</v>
      </c>
      <c r="Q63" s="109">
        <v>1</v>
      </c>
      <c r="R63" s="7" t="s">
        <v>377</v>
      </c>
      <c r="S63" s="4" t="s">
        <v>378</v>
      </c>
      <c r="T63" s="43">
        <v>44197</v>
      </c>
      <c r="U63" s="43">
        <v>44561</v>
      </c>
      <c r="V63" s="2"/>
      <c r="W63" s="2"/>
    </row>
    <row r="64" spans="1:23" ht="45.6" customHeight="1" x14ac:dyDescent="0.2">
      <c r="A64" s="403"/>
      <c r="B64" s="387"/>
      <c r="C64" s="395"/>
      <c r="D64" s="395" t="s">
        <v>160</v>
      </c>
      <c r="E64" s="406"/>
      <c r="F64" s="202" t="s">
        <v>379</v>
      </c>
      <c r="G64" s="449"/>
      <c r="H64" s="132" t="s">
        <v>380</v>
      </c>
      <c r="I64" s="180" t="s">
        <v>114</v>
      </c>
      <c r="J64" s="2"/>
      <c r="K64" s="191"/>
      <c r="L64" s="185"/>
      <c r="M64" s="192"/>
      <c r="N64" s="185"/>
      <c r="O64" s="188"/>
      <c r="P64" s="189"/>
      <c r="Q64" s="187"/>
      <c r="R64" s="184"/>
      <c r="S64" s="184"/>
      <c r="T64" s="190"/>
      <c r="U64" s="190"/>
      <c r="V64" s="2"/>
      <c r="W64" s="2"/>
    </row>
    <row r="65" spans="1:23" ht="91.2" customHeight="1" x14ac:dyDescent="0.2">
      <c r="A65" s="403"/>
      <c r="B65" s="387"/>
      <c r="C65" s="395"/>
      <c r="D65" s="395"/>
      <c r="E65" s="406"/>
      <c r="F65" s="202" t="s">
        <v>381</v>
      </c>
      <c r="G65" s="449"/>
      <c r="H65" s="428" t="s">
        <v>382</v>
      </c>
      <c r="I65" s="180" t="s">
        <v>114</v>
      </c>
      <c r="J65" s="2"/>
      <c r="K65" s="425" t="s">
        <v>383</v>
      </c>
      <c r="L65" s="211" t="s">
        <v>370</v>
      </c>
      <c r="M65" s="2"/>
      <c r="N65" s="180" t="s">
        <v>114</v>
      </c>
      <c r="O65" s="108" t="s">
        <v>26</v>
      </c>
      <c r="P65" s="197" t="s">
        <v>118</v>
      </c>
      <c r="Q65" s="109">
        <v>1</v>
      </c>
      <c r="R65" s="184" t="s">
        <v>384</v>
      </c>
      <c r="S65" s="184" t="s">
        <v>385</v>
      </c>
      <c r="T65" s="43">
        <v>44197</v>
      </c>
      <c r="U65" s="43">
        <v>44561</v>
      </c>
      <c r="V65" s="2"/>
      <c r="W65" s="2"/>
    </row>
    <row r="66" spans="1:23" ht="52.2" customHeight="1" x14ac:dyDescent="0.2">
      <c r="A66" s="403"/>
      <c r="B66" s="387"/>
      <c r="C66" s="395"/>
      <c r="D66" s="202"/>
      <c r="E66" s="406"/>
      <c r="F66" s="202"/>
      <c r="G66" s="449"/>
      <c r="H66" s="445"/>
      <c r="I66" s="180" t="s">
        <v>114</v>
      </c>
      <c r="J66" s="2"/>
      <c r="K66" s="427"/>
      <c r="L66" s="211" t="s">
        <v>370</v>
      </c>
      <c r="M66" s="2"/>
      <c r="N66" s="180" t="s">
        <v>114</v>
      </c>
      <c r="O66" s="108" t="s">
        <v>26</v>
      </c>
      <c r="P66" s="197" t="s">
        <v>118</v>
      </c>
      <c r="Q66" s="109">
        <v>1</v>
      </c>
      <c r="R66" s="184" t="s">
        <v>386</v>
      </c>
      <c r="S66" s="184" t="s">
        <v>385</v>
      </c>
      <c r="T66" s="43">
        <v>44197</v>
      </c>
      <c r="U66" s="43">
        <v>44561</v>
      </c>
      <c r="V66" s="2"/>
      <c r="W66" s="2"/>
    </row>
    <row r="67" spans="1:23" ht="45.6" customHeight="1" x14ac:dyDescent="0.2">
      <c r="A67" s="403"/>
      <c r="B67" s="387"/>
      <c r="C67" s="395"/>
      <c r="D67" s="395" t="s">
        <v>387</v>
      </c>
      <c r="E67" s="406"/>
      <c r="F67" s="202" t="s">
        <v>388</v>
      </c>
      <c r="G67" s="449"/>
      <c r="H67" s="132" t="s">
        <v>389</v>
      </c>
      <c r="I67" s="180" t="s">
        <v>114</v>
      </c>
      <c r="J67" s="2"/>
      <c r="K67" s="60" t="s">
        <v>390</v>
      </c>
      <c r="L67" s="211" t="s">
        <v>370</v>
      </c>
      <c r="M67" s="2"/>
      <c r="N67" s="180" t="s">
        <v>114</v>
      </c>
      <c r="O67" s="108" t="s">
        <v>26</v>
      </c>
      <c r="P67" s="197" t="s">
        <v>118</v>
      </c>
      <c r="Q67" s="109">
        <v>1</v>
      </c>
      <c r="R67" s="7" t="s">
        <v>391</v>
      </c>
      <c r="S67" s="4" t="s">
        <v>392</v>
      </c>
      <c r="T67" s="43">
        <v>44197</v>
      </c>
      <c r="U67" s="43">
        <v>44561</v>
      </c>
      <c r="V67" s="2"/>
      <c r="W67" s="2"/>
    </row>
    <row r="68" spans="1:23" ht="57" customHeight="1" x14ac:dyDescent="0.2">
      <c r="A68" s="403"/>
      <c r="B68" s="387"/>
      <c r="C68" s="395"/>
      <c r="D68" s="395"/>
      <c r="E68" s="406"/>
      <c r="F68" s="202" t="s">
        <v>393</v>
      </c>
      <c r="G68" s="449"/>
      <c r="H68" s="132" t="s">
        <v>394</v>
      </c>
      <c r="I68" s="180" t="s">
        <v>114</v>
      </c>
      <c r="J68" s="2"/>
      <c r="K68" s="60" t="s">
        <v>395</v>
      </c>
      <c r="L68" s="211" t="s">
        <v>370</v>
      </c>
      <c r="M68" s="2"/>
      <c r="N68" s="180" t="s">
        <v>114</v>
      </c>
      <c r="O68" s="108" t="s">
        <v>26</v>
      </c>
      <c r="P68" s="197" t="s">
        <v>118</v>
      </c>
      <c r="Q68" s="109">
        <v>0.15</v>
      </c>
      <c r="R68" s="7" t="s">
        <v>396</v>
      </c>
      <c r="S68" s="4" t="s">
        <v>397</v>
      </c>
      <c r="T68" s="43">
        <v>44197</v>
      </c>
      <c r="U68" s="43">
        <v>44561</v>
      </c>
      <c r="V68" s="2"/>
      <c r="W68" s="2"/>
    </row>
    <row r="69" spans="1:23" ht="45.6" customHeight="1" x14ac:dyDescent="0.2">
      <c r="A69" s="403"/>
      <c r="B69" s="387"/>
      <c r="C69" s="395"/>
      <c r="D69" s="395" t="s">
        <v>207</v>
      </c>
      <c r="E69" s="406"/>
      <c r="F69" s="202" t="s">
        <v>398</v>
      </c>
      <c r="G69" s="449"/>
      <c r="H69" s="132" t="s">
        <v>389</v>
      </c>
      <c r="I69" s="180" t="s">
        <v>114</v>
      </c>
      <c r="J69" s="2"/>
      <c r="K69" s="60" t="s">
        <v>399</v>
      </c>
      <c r="L69" s="211" t="s">
        <v>370</v>
      </c>
      <c r="M69" s="2"/>
      <c r="N69" s="180" t="s">
        <v>114</v>
      </c>
      <c r="O69" s="112" t="s">
        <v>400</v>
      </c>
      <c r="P69" s="197" t="s">
        <v>118</v>
      </c>
      <c r="Q69" s="109">
        <v>1</v>
      </c>
      <c r="R69" s="7" t="s">
        <v>401</v>
      </c>
      <c r="S69" s="4" t="s">
        <v>402</v>
      </c>
      <c r="T69" s="43">
        <v>44197</v>
      </c>
      <c r="U69" s="43">
        <v>44561</v>
      </c>
      <c r="V69" s="2"/>
      <c r="W69" s="2"/>
    </row>
    <row r="70" spans="1:23" ht="45.6" customHeight="1" x14ac:dyDescent="0.2">
      <c r="A70" s="403"/>
      <c r="B70" s="387"/>
      <c r="C70" s="395"/>
      <c r="D70" s="395"/>
      <c r="E70" s="406"/>
      <c r="F70" s="202" t="s">
        <v>403</v>
      </c>
      <c r="G70" s="449"/>
      <c r="H70" s="428" t="s">
        <v>404</v>
      </c>
      <c r="I70" s="180" t="s">
        <v>114</v>
      </c>
      <c r="J70" s="430"/>
      <c r="K70" s="113" t="s">
        <v>405</v>
      </c>
      <c r="L70" s="211" t="s">
        <v>370</v>
      </c>
      <c r="M70" s="2"/>
      <c r="N70" s="110" t="s">
        <v>114</v>
      </c>
      <c r="O70" s="108" t="s">
        <v>406</v>
      </c>
      <c r="P70" s="111" t="s">
        <v>118</v>
      </c>
      <c r="Q70" s="109">
        <v>1</v>
      </c>
      <c r="R70" s="7" t="s">
        <v>407</v>
      </c>
      <c r="S70" s="4" t="s">
        <v>408</v>
      </c>
      <c r="T70" s="43">
        <v>44197</v>
      </c>
      <c r="U70" s="43">
        <v>44561</v>
      </c>
      <c r="V70" s="2"/>
      <c r="W70" s="2"/>
    </row>
    <row r="71" spans="1:23" ht="57" customHeight="1" x14ac:dyDescent="0.2">
      <c r="A71" s="403"/>
      <c r="B71" s="387"/>
      <c r="C71" s="395"/>
      <c r="D71" s="202" t="s">
        <v>188</v>
      </c>
      <c r="E71" s="406"/>
      <c r="F71" s="202" t="s">
        <v>409</v>
      </c>
      <c r="G71" s="449"/>
      <c r="H71" s="429"/>
      <c r="I71" s="180" t="s">
        <v>114</v>
      </c>
      <c r="J71" s="451"/>
      <c r="K71" s="113" t="s">
        <v>410</v>
      </c>
      <c r="L71" s="211" t="s">
        <v>370</v>
      </c>
      <c r="M71" s="2"/>
      <c r="N71" s="180" t="s">
        <v>114</v>
      </c>
      <c r="O71" s="108" t="s">
        <v>411</v>
      </c>
      <c r="P71" s="197" t="s">
        <v>118</v>
      </c>
      <c r="Q71" s="109">
        <v>1</v>
      </c>
      <c r="R71" s="7" t="s">
        <v>412</v>
      </c>
      <c r="S71" s="4" t="s">
        <v>413</v>
      </c>
      <c r="T71" s="43">
        <v>44197</v>
      </c>
      <c r="U71" s="43">
        <v>44561</v>
      </c>
      <c r="V71" s="2"/>
      <c r="W71" s="2"/>
    </row>
    <row r="72" spans="1:23" ht="34.200000000000003" customHeight="1" x14ac:dyDescent="0.2">
      <c r="A72" s="403"/>
      <c r="B72" s="387"/>
      <c r="C72" s="395"/>
      <c r="D72" s="202"/>
      <c r="E72" s="406"/>
      <c r="F72" s="202"/>
      <c r="G72" s="449"/>
      <c r="H72" s="429"/>
      <c r="I72" s="180" t="s">
        <v>114</v>
      </c>
      <c r="J72" s="451"/>
      <c r="K72" s="425" t="s">
        <v>414</v>
      </c>
      <c r="L72" s="211" t="s">
        <v>370</v>
      </c>
      <c r="M72" s="2"/>
      <c r="N72" s="180" t="s">
        <v>114</v>
      </c>
      <c r="O72" s="108" t="s">
        <v>411</v>
      </c>
      <c r="P72" s="197" t="s">
        <v>118</v>
      </c>
      <c r="Q72" s="109">
        <v>1</v>
      </c>
      <c r="R72" s="7" t="s">
        <v>415</v>
      </c>
      <c r="S72" s="4" t="s">
        <v>413</v>
      </c>
      <c r="T72" s="43">
        <v>44197</v>
      </c>
      <c r="U72" s="43">
        <v>44561</v>
      </c>
      <c r="V72" s="2"/>
      <c r="W72" s="2"/>
    </row>
    <row r="73" spans="1:23" ht="34.200000000000003" customHeight="1" x14ac:dyDescent="0.2">
      <c r="A73" s="403"/>
      <c r="B73" s="387"/>
      <c r="C73" s="395"/>
      <c r="D73" s="395" t="s">
        <v>416</v>
      </c>
      <c r="E73" s="406"/>
      <c r="F73" s="202" t="s">
        <v>417</v>
      </c>
      <c r="G73" s="449"/>
      <c r="H73" s="445"/>
      <c r="I73" s="180" t="s">
        <v>114</v>
      </c>
      <c r="J73" s="431"/>
      <c r="K73" s="427"/>
      <c r="L73" s="211" t="s">
        <v>370</v>
      </c>
      <c r="M73" s="2"/>
      <c r="N73" s="180" t="s">
        <v>114</v>
      </c>
      <c r="O73" s="108" t="s">
        <v>411</v>
      </c>
      <c r="P73" s="197" t="s">
        <v>118</v>
      </c>
      <c r="Q73" s="114">
        <v>10</v>
      </c>
      <c r="R73" s="7" t="s">
        <v>418</v>
      </c>
      <c r="S73" s="4" t="s">
        <v>419</v>
      </c>
      <c r="T73" s="43">
        <v>44197</v>
      </c>
      <c r="U73" s="43">
        <v>44561</v>
      </c>
      <c r="V73" s="2"/>
      <c r="W73" s="2"/>
    </row>
    <row r="74" spans="1:23" ht="46.2" customHeight="1" thickBot="1" x14ac:dyDescent="0.25">
      <c r="A74" s="432"/>
      <c r="B74" s="442"/>
      <c r="C74" s="440"/>
      <c r="D74" s="440"/>
      <c r="E74" s="441"/>
      <c r="F74" s="203" t="s">
        <v>420</v>
      </c>
      <c r="G74" s="450"/>
      <c r="H74" s="186" t="s">
        <v>421</v>
      </c>
      <c r="I74" s="180" t="s">
        <v>114</v>
      </c>
      <c r="J74" s="3"/>
      <c r="K74" s="60" t="s">
        <v>422</v>
      </c>
      <c r="L74" s="211" t="s">
        <v>423</v>
      </c>
      <c r="M74" s="3"/>
      <c r="N74" s="180" t="s">
        <v>114</v>
      </c>
      <c r="O74" s="108" t="s">
        <v>26</v>
      </c>
      <c r="P74" s="197" t="s">
        <v>118</v>
      </c>
      <c r="Q74" s="109">
        <v>1</v>
      </c>
      <c r="R74" s="7" t="s">
        <v>424</v>
      </c>
      <c r="S74" s="4" t="s">
        <v>425</v>
      </c>
      <c r="T74" s="43">
        <v>44197</v>
      </c>
      <c r="U74" s="43">
        <v>44561</v>
      </c>
      <c r="V74" s="3"/>
      <c r="W74" s="3"/>
    </row>
    <row r="75" spans="1:23" ht="45.6" x14ac:dyDescent="0.2">
      <c r="A75" s="432"/>
      <c r="B75" s="442"/>
      <c r="C75" s="440"/>
      <c r="D75" s="440"/>
      <c r="E75" s="441"/>
      <c r="F75" s="213"/>
      <c r="G75" s="450"/>
      <c r="H75" s="185" t="s">
        <v>426</v>
      </c>
      <c r="I75" s="180" t="s">
        <v>114</v>
      </c>
      <c r="J75" s="2"/>
      <c r="K75" s="131" t="s">
        <v>427</v>
      </c>
      <c r="L75" s="211" t="s">
        <v>254</v>
      </c>
      <c r="M75" s="2"/>
      <c r="N75" s="180" t="s">
        <v>114</v>
      </c>
      <c r="O75" s="180" t="s">
        <v>428</v>
      </c>
      <c r="P75" s="201" t="s">
        <v>118</v>
      </c>
      <c r="Q75" s="125">
        <v>1</v>
      </c>
      <c r="R75" s="7" t="s">
        <v>429</v>
      </c>
      <c r="S75" s="4" t="s">
        <v>430</v>
      </c>
      <c r="T75" s="43">
        <v>44197</v>
      </c>
      <c r="U75" s="43">
        <v>44561</v>
      </c>
      <c r="V75" s="2"/>
      <c r="W75" s="2"/>
    </row>
    <row r="76" spans="1:23" ht="45.6" customHeight="1" x14ac:dyDescent="0.2">
      <c r="A76" s="432"/>
      <c r="B76" s="442"/>
      <c r="C76" s="440"/>
      <c r="D76" s="440"/>
      <c r="E76" s="441"/>
      <c r="F76" s="213"/>
      <c r="G76" s="450"/>
      <c r="H76" s="186" t="s">
        <v>431</v>
      </c>
      <c r="I76" s="180" t="s">
        <v>114</v>
      </c>
      <c r="J76" s="3"/>
      <c r="K76" s="60" t="s">
        <v>432</v>
      </c>
      <c r="L76" s="211" t="s">
        <v>433</v>
      </c>
      <c r="M76" s="3"/>
      <c r="N76" s="180" t="s">
        <v>114</v>
      </c>
      <c r="O76" s="119" t="s">
        <v>434</v>
      </c>
      <c r="P76" s="197" t="s">
        <v>118</v>
      </c>
      <c r="Q76" s="91" t="s">
        <v>431</v>
      </c>
      <c r="R76" s="180" t="s">
        <v>26</v>
      </c>
      <c r="S76" s="4" t="s">
        <v>174</v>
      </c>
      <c r="T76" s="43">
        <v>44197</v>
      </c>
      <c r="U76" s="43">
        <v>44227</v>
      </c>
      <c r="V76" s="3"/>
      <c r="W76" s="3"/>
    </row>
    <row r="77" spans="1:23" ht="45.6" customHeight="1" x14ac:dyDescent="0.2">
      <c r="A77" s="432"/>
      <c r="B77" s="442"/>
      <c r="C77" s="440"/>
      <c r="D77" s="440"/>
      <c r="E77" s="441"/>
      <c r="F77" s="213"/>
      <c r="G77" s="450"/>
      <c r="H77" s="186" t="s">
        <v>435</v>
      </c>
      <c r="I77" s="180" t="s">
        <v>114</v>
      </c>
      <c r="J77" s="3"/>
      <c r="K77" s="60" t="s">
        <v>436</v>
      </c>
      <c r="L77" s="211" t="s">
        <v>433</v>
      </c>
      <c r="M77" s="3"/>
      <c r="N77" s="180" t="s">
        <v>114</v>
      </c>
      <c r="O77" s="119" t="s">
        <v>434</v>
      </c>
      <c r="P77" s="197" t="s">
        <v>118</v>
      </c>
      <c r="Q77" s="125">
        <v>1</v>
      </c>
      <c r="R77" s="7" t="s">
        <v>437</v>
      </c>
      <c r="S77" s="4" t="s">
        <v>438</v>
      </c>
      <c r="T77" s="43">
        <v>44197</v>
      </c>
      <c r="U77" s="43">
        <v>44561</v>
      </c>
      <c r="V77" s="3"/>
      <c r="W77" s="3"/>
    </row>
    <row r="78" spans="1:23" ht="68.400000000000006" customHeight="1" x14ac:dyDescent="0.2">
      <c r="A78" s="432"/>
      <c r="B78" s="442"/>
      <c r="C78" s="440"/>
      <c r="D78" s="440"/>
      <c r="E78" s="441"/>
      <c r="F78" s="213"/>
      <c r="G78" s="450"/>
      <c r="H78" s="91" t="s">
        <v>439</v>
      </c>
      <c r="I78" s="180" t="s">
        <v>114</v>
      </c>
      <c r="J78" s="128"/>
      <c r="K78" s="131" t="s">
        <v>440</v>
      </c>
      <c r="L78" s="118" t="s">
        <v>433</v>
      </c>
      <c r="M78" s="128"/>
      <c r="N78" s="118" t="s">
        <v>114</v>
      </c>
      <c r="O78" s="165" t="s">
        <v>26</v>
      </c>
      <c r="P78" s="166" t="s">
        <v>118</v>
      </c>
      <c r="Q78" s="125">
        <v>1</v>
      </c>
      <c r="R78" s="4" t="s">
        <v>441</v>
      </c>
      <c r="S78" s="4" t="s">
        <v>442</v>
      </c>
      <c r="T78" s="43">
        <v>44197</v>
      </c>
      <c r="U78" s="43">
        <v>44561</v>
      </c>
      <c r="V78" s="3"/>
      <c r="W78" s="3"/>
    </row>
    <row r="79" spans="1:23" ht="45.6" customHeight="1" x14ac:dyDescent="0.2">
      <c r="A79" s="432"/>
      <c r="B79" s="442"/>
      <c r="C79" s="440"/>
      <c r="D79" s="440"/>
      <c r="E79" s="441"/>
      <c r="F79" s="213"/>
      <c r="G79" s="450"/>
      <c r="H79" s="91" t="s">
        <v>443</v>
      </c>
      <c r="I79" s="180" t="s">
        <v>114</v>
      </c>
      <c r="J79" s="128"/>
      <c r="K79" s="131" t="s">
        <v>444</v>
      </c>
      <c r="L79" s="118" t="s">
        <v>433</v>
      </c>
      <c r="M79" s="128"/>
      <c r="N79" s="118" t="s">
        <v>114</v>
      </c>
      <c r="O79" s="165" t="s">
        <v>26</v>
      </c>
      <c r="P79" s="166" t="s">
        <v>118</v>
      </c>
      <c r="Q79" s="125">
        <v>1</v>
      </c>
      <c r="R79" s="4" t="s">
        <v>445</v>
      </c>
      <c r="S79" s="4" t="s">
        <v>446</v>
      </c>
      <c r="T79" s="43">
        <v>44197</v>
      </c>
      <c r="U79" s="43">
        <v>44561</v>
      </c>
      <c r="V79" s="3"/>
      <c r="W79" s="3"/>
    </row>
    <row r="80" spans="1:23" ht="45.6" customHeight="1" x14ac:dyDescent="0.2">
      <c r="A80" s="432"/>
      <c r="B80" s="442"/>
      <c r="C80" s="440"/>
      <c r="D80" s="440"/>
      <c r="E80" s="441"/>
      <c r="F80" s="213"/>
      <c r="G80" s="450"/>
      <c r="H80" s="91" t="s">
        <v>443</v>
      </c>
      <c r="I80" s="180" t="s">
        <v>114</v>
      </c>
      <c r="J80" s="128"/>
      <c r="K80" s="131" t="s">
        <v>444</v>
      </c>
      <c r="L80" s="118" t="s">
        <v>433</v>
      </c>
      <c r="M80" s="128"/>
      <c r="N80" s="118" t="s">
        <v>114</v>
      </c>
      <c r="O80" s="165" t="s">
        <v>26</v>
      </c>
      <c r="P80" s="166" t="s">
        <v>118</v>
      </c>
      <c r="Q80" s="125">
        <v>1</v>
      </c>
      <c r="R80" s="4" t="s">
        <v>447</v>
      </c>
      <c r="S80" s="4" t="s">
        <v>448</v>
      </c>
      <c r="T80" s="43">
        <v>44197</v>
      </c>
      <c r="U80" s="43">
        <v>44561</v>
      </c>
      <c r="V80" s="3"/>
      <c r="W80" s="3"/>
    </row>
    <row r="81" spans="1:23" ht="45.6" customHeight="1" x14ac:dyDescent="0.2">
      <c r="A81" s="432"/>
      <c r="B81" s="442"/>
      <c r="C81" s="440"/>
      <c r="D81" s="440"/>
      <c r="E81" s="441"/>
      <c r="F81" s="213"/>
      <c r="G81" s="450"/>
      <c r="H81" s="91" t="s">
        <v>449</v>
      </c>
      <c r="I81" s="180" t="s">
        <v>114</v>
      </c>
      <c r="J81" s="128"/>
      <c r="K81" s="131" t="s">
        <v>444</v>
      </c>
      <c r="L81" s="118" t="s">
        <v>433</v>
      </c>
      <c r="M81" s="128"/>
      <c r="N81" s="118" t="s">
        <v>114</v>
      </c>
      <c r="O81" s="165" t="s">
        <v>26</v>
      </c>
      <c r="P81" s="166" t="s">
        <v>118</v>
      </c>
      <c r="Q81" s="125">
        <v>1</v>
      </c>
      <c r="R81" s="4" t="s">
        <v>450</v>
      </c>
      <c r="S81" s="4" t="s">
        <v>451</v>
      </c>
      <c r="T81" s="43">
        <v>44197</v>
      </c>
      <c r="U81" s="43">
        <v>44561</v>
      </c>
      <c r="V81" s="3"/>
      <c r="W81" s="3"/>
    </row>
    <row r="82" spans="1:23" ht="45" customHeight="1" x14ac:dyDescent="0.2">
      <c r="A82" s="432"/>
      <c r="B82" s="442"/>
      <c r="C82" s="440"/>
      <c r="D82" s="440"/>
      <c r="E82" s="441"/>
      <c r="F82" s="213"/>
      <c r="G82" s="450"/>
      <c r="H82" s="91" t="s">
        <v>452</v>
      </c>
      <c r="I82" s="180" t="s">
        <v>114</v>
      </c>
      <c r="J82" s="128"/>
      <c r="K82" s="91" t="s">
        <v>453</v>
      </c>
      <c r="L82" s="118" t="s">
        <v>332</v>
      </c>
      <c r="M82" s="128"/>
      <c r="N82" s="118" t="s">
        <v>114</v>
      </c>
      <c r="O82" s="165" t="s">
        <v>26</v>
      </c>
      <c r="P82" s="130" t="s">
        <v>155</v>
      </c>
      <c r="Q82" s="150">
        <v>1</v>
      </c>
      <c r="R82" s="4" t="s">
        <v>454</v>
      </c>
      <c r="S82" s="4" t="s">
        <v>455</v>
      </c>
      <c r="T82" s="43">
        <v>44197</v>
      </c>
      <c r="U82" s="43">
        <v>44561</v>
      </c>
      <c r="V82" s="3"/>
      <c r="W82" s="3"/>
    </row>
    <row r="83" spans="1:23" ht="34.200000000000003" customHeight="1" x14ac:dyDescent="0.2">
      <c r="A83" s="432"/>
      <c r="B83" s="442"/>
      <c r="C83" s="440"/>
      <c r="D83" s="440"/>
      <c r="E83" s="441"/>
      <c r="F83" s="213"/>
      <c r="G83" s="450"/>
      <c r="H83" s="91" t="s">
        <v>456</v>
      </c>
      <c r="I83" s="180" t="s">
        <v>114</v>
      </c>
      <c r="J83" s="128"/>
      <c r="K83" s="91" t="s">
        <v>457</v>
      </c>
      <c r="L83" s="118" t="s">
        <v>332</v>
      </c>
      <c r="M83" s="128"/>
      <c r="N83" s="118" t="s">
        <v>114</v>
      </c>
      <c r="O83" s="165" t="s">
        <v>26</v>
      </c>
      <c r="P83" s="130" t="s">
        <v>155</v>
      </c>
      <c r="Q83" s="150">
        <v>1</v>
      </c>
      <c r="R83" s="4" t="s">
        <v>458</v>
      </c>
      <c r="S83" s="4" t="s">
        <v>459</v>
      </c>
      <c r="T83" s="43">
        <v>44197</v>
      </c>
      <c r="U83" s="43">
        <v>44561</v>
      </c>
      <c r="V83" s="3"/>
      <c r="W83" s="3"/>
    </row>
    <row r="84" spans="1:23" ht="34.200000000000003" customHeight="1" x14ac:dyDescent="0.2">
      <c r="A84" s="432"/>
      <c r="B84" s="442"/>
      <c r="C84" s="440"/>
      <c r="D84" s="440"/>
      <c r="E84" s="441"/>
      <c r="F84" s="213"/>
      <c r="G84" s="450"/>
      <c r="H84" s="91" t="s">
        <v>460</v>
      </c>
      <c r="I84" s="180" t="s">
        <v>114</v>
      </c>
      <c r="J84" s="128"/>
      <c r="K84" s="91" t="s">
        <v>461</v>
      </c>
      <c r="L84" s="118" t="s">
        <v>332</v>
      </c>
      <c r="M84" s="128"/>
      <c r="N84" s="118" t="s">
        <v>114</v>
      </c>
      <c r="O84" s="165" t="s">
        <v>26</v>
      </c>
      <c r="P84" s="130" t="s">
        <v>155</v>
      </c>
      <c r="Q84" s="150">
        <v>1</v>
      </c>
      <c r="R84" s="4" t="s">
        <v>462</v>
      </c>
      <c r="S84" s="4" t="s">
        <v>463</v>
      </c>
      <c r="T84" s="43">
        <v>44197</v>
      </c>
      <c r="U84" s="43">
        <v>44561</v>
      </c>
      <c r="V84" s="3"/>
      <c r="W84" s="3"/>
    </row>
    <row r="85" spans="1:23" ht="12" customHeight="1" thickBot="1" x14ac:dyDescent="0.25">
      <c r="A85" s="432"/>
      <c r="B85" s="442"/>
      <c r="C85" s="440"/>
      <c r="D85" s="440"/>
      <c r="E85" s="441"/>
      <c r="F85" s="1"/>
      <c r="G85" s="450"/>
      <c r="H85" s="167"/>
      <c r="I85" s="3"/>
      <c r="J85" s="3"/>
      <c r="K85" s="95"/>
      <c r="L85" s="215"/>
      <c r="M85" s="3"/>
      <c r="N85" s="3"/>
      <c r="O85" s="3"/>
      <c r="P85" s="196"/>
      <c r="Q85" s="3"/>
      <c r="R85" s="92"/>
      <c r="S85" s="93"/>
      <c r="T85" s="3"/>
      <c r="U85" s="3"/>
      <c r="V85" s="3"/>
      <c r="W85" s="3"/>
    </row>
    <row r="86" spans="1:23" ht="57" customHeight="1" x14ac:dyDescent="0.2">
      <c r="A86" s="433">
        <v>7</v>
      </c>
      <c r="B86" s="386" t="s">
        <v>464</v>
      </c>
      <c r="C86" s="408" t="s">
        <v>465</v>
      </c>
      <c r="D86" s="209" t="s">
        <v>466</v>
      </c>
      <c r="E86" s="405" t="s">
        <v>467</v>
      </c>
      <c r="F86" s="198" t="s">
        <v>468</v>
      </c>
      <c r="G86" s="405" t="s">
        <v>469</v>
      </c>
      <c r="H86" s="207" t="s">
        <v>470</v>
      </c>
      <c r="I86" s="180" t="s">
        <v>114</v>
      </c>
      <c r="J86" s="77"/>
      <c r="K86" s="122" t="s">
        <v>471</v>
      </c>
      <c r="L86" s="219" t="s">
        <v>472</v>
      </c>
      <c r="M86" s="77"/>
      <c r="N86" s="77"/>
      <c r="O86" s="122" t="s">
        <v>473</v>
      </c>
      <c r="P86" s="82" t="s">
        <v>118</v>
      </c>
      <c r="Q86" s="123">
        <v>1</v>
      </c>
      <c r="R86" s="78" t="s">
        <v>474</v>
      </c>
      <c r="S86" s="104" t="s">
        <v>475</v>
      </c>
      <c r="T86" s="79">
        <v>44197</v>
      </c>
      <c r="U86" s="79">
        <v>44561</v>
      </c>
      <c r="V86" s="77"/>
      <c r="W86" s="105"/>
    </row>
    <row r="87" spans="1:23" ht="45.6" customHeight="1" x14ac:dyDescent="0.2">
      <c r="A87" s="434"/>
      <c r="B87" s="387"/>
      <c r="C87" s="395"/>
      <c r="D87" s="202" t="s">
        <v>207</v>
      </c>
      <c r="E87" s="406"/>
      <c r="F87" s="406" t="s">
        <v>476</v>
      </c>
      <c r="G87" s="446"/>
      <c r="H87" s="118" t="s">
        <v>477</v>
      </c>
      <c r="I87" s="180" t="s">
        <v>114</v>
      </c>
      <c r="J87" s="120"/>
      <c r="K87" s="201" t="s">
        <v>478</v>
      </c>
      <c r="L87" s="121" t="s">
        <v>472</v>
      </c>
      <c r="M87" s="2"/>
      <c r="N87" s="2"/>
      <c r="O87" s="201" t="s">
        <v>473</v>
      </c>
      <c r="P87" s="201" t="s">
        <v>118</v>
      </c>
      <c r="Q87" s="124">
        <v>1</v>
      </c>
      <c r="R87" s="180" t="s">
        <v>479</v>
      </c>
      <c r="S87" s="4" t="s">
        <v>475</v>
      </c>
      <c r="T87" s="43">
        <v>44197</v>
      </c>
      <c r="U87" s="43">
        <v>44561</v>
      </c>
      <c r="V87" s="2"/>
      <c r="W87" s="106"/>
    </row>
    <row r="88" spans="1:23" ht="45.6" customHeight="1" x14ac:dyDescent="0.2">
      <c r="A88" s="434"/>
      <c r="B88" s="387"/>
      <c r="C88" s="395"/>
      <c r="D88" s="202" t="s">
        <v>188</v>
      </c>
      <c r="E88" s="406"/>
      <c r="F88" s="406"/>
      <c r="G88" s="446"/>
      <c r="H88" s="118" t="s">
        <v>480</v>
      </c>
      <c r="I88" s="180" t="s">
        <v>114</v>
      </c>
      <c r="J88" s="2"/>
      <c r="K88" s="197" t="s">
        <v>481</v>
      </c>
      <c r="L88" s="211" t="s">
        <v>472</v>
      </c>
      <c r="M88" s="2"/>
      <c r="N88" s="2"/>
      <c r="O88" s="201" t="s">
        <v>473</v>
      </c>
      <c r="P88" s="201" t="s">
        <v>118</v>
      </c>
      <c r="Q88" s="201" t="s">
        <v>482</v>
      </c>
      <c r="R88" s="180" t="s">
        <v>26</v>
      </c>
      <c r="S88" s="4" t="s">
        <v>174</v>
      </c>
      <c r="T88" s="43">
        <v>44197</v>
      </c>
      <c r="U88" s="43">
        <v>44561</v>
      </c>
      <c r="V88" s="2"/>
      <c r="W88" s="106"/>
    </row>
    <row r="89" spans="1:23" ht="45.6" customHeight="1" x14ac:dyDescent="0.2">
      <c r="A89" s="434"/>
      <c r="B89" s="387"/>
      <c r="C89" s="395"/>
      <c r="D89" s="202" t="s">
        <v>328</v>
      </c>
      <c r="E89" s="406"/>
      <c r="F89" s="395" t="s">
        <v>483</v>
      </c>
      <c r="G89" s="446"/>
      <c r="H89" s="118" t="s">
        <v>484</v>
      </c>
      <c r="I89" s="180" t="s">
        <v>114</v>
      </c>
      <c r="J89" s="2"/>
      <c r="K89" s="201" t="s">
        <v>485</v>
      </c>
      <c r="L89" s="211" t="s">
        <v>472</v>
      </c>
      <c r="M89" s="2"/>
      <c r="N89" s="2"/>
      <c r="O89" s="201" t="s">
        <v>126</v>
      </c>
      <c r="P89" s="201" t="s">
        <v>118</v>
      </c>
      <c r="Q89" s="124">
        <v>1</v>
      </c>
      <c r="R89" s="180" t="s">
        <v>486</v>
      </c>
      <c r="S89" s="4" t="s">
        <v>487</v>
      </c>
      <c r="T89" s="43">
        <v>44197</v>
      </c>
      <c r="U89" s="43">
        <v>44316</v>
      </c>
      <c r="V89" s="2"/>
      <c r="W89" s="106"/>
    </row>
    <row r="90" spans="1:23" ht="11.4" customHeight="1" x14ac:dyDescent="0.2">
      <c r="A90" s="434"/>
      <c r="B90" s="387"/>
      <c r="C90" s="395"/>
      <c r="D90" s="202" t="s">
        <v>321</v>
      </c>
      <c r="E90" s="406"/>
      <c r="F90" s="395"/>
      <c r="G90" s="446"/>
      <c r="H90" s="164"/>
      <c r="I90" s="2"/>
      <c r="J90" s="2"/>
      <c r="K90" s="6"/>
      <c r="L90" s="211"/>
      <c r="M90" s="2"/>
      <c r="N90" s="2"/>
      <c r="O90" s="2"/>
      <c r="P90" s="101"/>
      <c r="Q90" s="2"/>
      <c r="R90" s="7"/>
      <c r="S90" s="4"/>
      <c r="T90" s="2"/>
      <c r="U90" s="2"/>
      <c r="V90" s="2"/>
      <c r="W90" s="106"/>
    </row>
    <row r="91" spans="1:23" ht="57" customHeight="1" x14ac:dyDescent="0.2">
      <c r="A91" s="434"/>
      <c r="B91" s="387"/>
      <c r="C91" s="395"/>
      <c r="D91" s="202" t="s">
        <v>488</v>
      </c>
      <c r="E91" s="406"/>
      <c r="F91" s="395" t="s">
        <v>489</v>
      </c>
      <c r="G91" s="446"/>
      <c r="H91" s="164"/>
      <c r="I91" s="2"/>
      <c r="J91" s="2"/>
      <c r="K91" s="6"/>
      <c r="L91" s="211"/>
      <c r="M91" s="2"/>
      <c r="N91" s="2"/>
      <c r="O91" s="2"/>
      <c r="P91" s="101"/>
      <c r="Q91" s="2"/>
      <c r="R91" s="7"/>
      <c r="S91" s="4"/>
      <c r="T91" s="2"/>
      <c r="U91" s="2"/>
      <c r="V91" s="2"/>
      <c r="W91" s="106"/>
    </row>
    <row r="92" spans="1:23" ht="10.199999999999999" customHeight="1" thickBot="1" x14ac:dyDescent="0.25">
      <c r="A92" s="435"/>
      <c r="B92" s="388"/>
      <c r="C92" s="409"/>
      <c r="D92" s="203" t="s">
        <v>490</v>
      </c>
      <c r="E92" s="407"/>
      <c r="F92" s="409"/>
      <c r="G92" s="447"/>
      <c r="H92" s="208"/>
      <c r="I92" s="80"/>
      <c r="J92" s="80"/>
      <c r="K92" s="97"/>
      <c r="L92" s="220"/>
      <c r="M92" s="80"/>
      <c r="N92" s="80"/>
      <c r="O92" s="80"/>
      <c r="P92" s="102"/>
      <c r="Q92" s="80"/>
      <c r="R92" s="76"/>
      <c r="S92" s="81"/>
      <c r="T92" s="80"/>
      <c r="U92" s="80"/>
      <c r="V92" s="80"/>
      <c r="W92" s="107"/>
    </row>
    <row r="94" spans="1:23" ht="24" customHeight="1" x14ac:dyDescent="0.3">
      <c r="H94"/>
    </row>
    <row r="95" spans="1:23" ht="24" customHeight="1" x14ac:dyDescent="0.3">
      <c r="K95"/>
    </row>
    <row r="96" spans="1:23" ht="24" customHeight="1" x14ac:dyDescent="0.3">
      <c r="K96"/>
    </row>
    <row r="97" spans="11:11" ht="24" customHeight="1" x14ac:dyDescent="0.3">
      <c r="K97"/>
    </row>
    <row r="98" spans="11:11" ht="24" customHeight="1" x14ac:dyDescent="0.3">
      <c r="K98"/>
    </row>
    <row r="99" spans="11:11" ht="24" customHeight="1" x14ac:dyDescent="0.3">
      <c r="K99"/>
    </row>
    <row r="100" spans="11:11" ht="24" customHeight="1" x14ac:dyDescent="0.3">
      <c r="K100"/>
    </row>
    <row r="101" spans="11:11" ht="24" customHeight="1" x14ac:dyDescent="0.3">
      <c r="K101"/>
    </row>
    <row r="102" spans="11:11" ht="24" customHeight="1" x14ac:dyDescent="0.3">
      <c r="K102"/>
    </row>
    <row r="103" spans="11:11" ht="24" customHeight="1" x14ac:dyDescent="0.3">
      <c r="K103"/>
    </row>
    <row r="104" spans="11:11" ht="24" customHeight="1" x14ac:dyDescent="0.3">
      <c r="K104"/>
    </row>
    <row r="105" spans="11:11" ht="24" customHeight="1" x14ac:dyDescent="0.3">
      <c r="K105"/>
    </row>
    <row r="106" spans="11:11" ht="24" customHeight="1" x14ac:dyDescent="0.3">
      <c r="K106"/>
    </row>
    <row r="107" spans="11:11" ht="24" customHeight="1" x14ac:dyDescent="0.3">
      <c r="K107"/>
    </row>
    <row r="108" spans="11:11" ht="24" customHeight="1" x14ac:dyDescent="0.3">
      <c r="K108"/>
    </row>
    <row r="109" spans="11:11" ht="24" customHeight="1" x14ac:dyDescent="0.3">
      <c r="K109"/>
    </row>
    <row r="110" spans="11:11" ht="24" customHeight="1" x14ac:dyDescent="0.3">
      <c r="K110"/>
    </row>
    <row r="111" spans="11:11" ht="24" customHeight="1" x14ac:dyDescent="0.3">
      <c r="K111"/>
    </row>
    <row r="112" spans="11:11" ht="24" customHeight="1" x14ac:dyDescent="0.3">
      <c r="K112"/>
    </row>
    <row r="113" spans="11:11" ht="24" customHeight="1" x14ac:dyDescent="0.3">
      <c r="K113"/>
    </row>
    <row r="114" spans="11:11" ht="24" customHeight="1" x14ac:dyDescent="0.3">
      <c r="K114"/>
    </row>
    <row r="115" spans="11:11" ht="24" customHeight="1" x14ac:dyDescent="0.3">
      <c r="K115"/>
    </row>
    <row r="116" spans="11:11" ht="24" customHeight="1" x14ac:dyDescent="0.3">
      <c r="K116"/>
    </row>
    <row r="117" spans="11:11" ht="24" customHeight="1" x14ac:dyDescent="0.3">
      <c r="K117"/>
    </row>
    <row r="118" spans="11:11" ht="24" customHeight="1" x14ac:dyDescent="0.3">
      <c r="K118"/>
    </row>
    <row r="119" spans="11:11" ht="24" customHeight="1" x14ac:dyDescent="0.3">
      <c r="K119"/>
    </row>
    <row r="120" spans="11:11" ht="24" customHeight="1" x14ac:dyDescent="0.3">
      <c r="K120"/>
    </row>
  </sheetData>
  <autoFilter ref="A1:X92">
    <filterColumn colId="0" showButton="0"/>
    <filterColumn colId="1" showButton="0"/>
    <filterColumn colId="2" showButton="0"/>
    <filterColumn colId="3" showButton="0"/>
    <filterColumn colId="4" showButton="0"/>
  </autoFilter>
  <mergeCells count="80">
    <mergeCell ref="J70:J73"/>
    <mergeCell ref="K72:K73"/>
    <mergeCell ref="K65:K66"/>
    <mergeCell ref="G45:G48"/>
    <mergeCell ref="H50:H51"/>
    <mergeCell ref="E86:E92"/>
    <mergeCell ref="F89:F90"/>
    <mergeCell ref="F87:F88"/>
    <mergeCell ref="F91:F92"/>
    <mergeCell ref="H30:H31"/>
    <mergeCell ref="H65:H66"/>
    <mergeCell ref="G86:G92"/>
    <mergeCell ref="E45:E48"/>
    <mergeCell ref="H70:H73"/>
    <mergeCell ref="G62:G85"/>
    <mergeCell ref="C49:C61"/>
    <mergeCell ref="B49:B61"/>
    <mergeCell ref="G49:G61"/>
    <mergeCell ref="D69:D70"/>
    <mergeCell ref="D73:D85"/>
    <mergeCell ref="E62:E85"/>
    <mergeCell ref="C62:C85"/>
    <mergeCell ref="B62:B85"/>
    <mergeCell ref="A62:A85"/>
    <mergeCell ref="D62:D63"/>
    <mergeCell ref="D64:D65"/>
    <mergeCell ref="D67:D68"/>
    <mergeCell ref="A86:A92"/>
    <mergeCell ref="B86:B92"/>
    <mergeCell ref="C86:C92"/>
    <mergeCell ref="F20:F21"/>
    <mergeCell ref="F28:F30"/>
    <mergeCell ref="C45:C48"/>
    <mergeCell ref="F24:F25"/>
    <mergeCell ref="W3:W4"/>
    <mergeCell ref="Q3:Q4"/>
    <mergeCell ref="V3:V4"/>
    <mergeCell ref="T3:U3"/>
    <mergeCell ref="S3:S4"/>
    <mergeCell ref="R3:R4"/>
    <mergeCell ref="G5:G13"/>
    <mergeCell ref="G15:G19"/>
    <mergeCell ref="C20:C36"/>
    <mergeCell ref="K6:K8"/>
    <mergeCell ref="H6:H8"/>
    <mergeCell ref="J30:J31"/>
    <mergeCell ref="A3:A4"/>
    <mergeCell ref="B3:B4"/>
    <mergeCell ref="H3:H4"/>
    <mergeCell ref="K3:K4"/>
    <mergeCell ref="P3:P4"/>
    <mergeCell ref="I3:I4"/>
    <mergeCell ref="J3:J4"/>
    <mergeCell ref="E3:E4"/>
    <mergeCell ref="C3:C4"/>
    <mergeCell ref="D3:D4"/>
    <mergeCell ref="F3:F4"/>
    <mergeCell ref="L3:N3"/>
    <mergeCell ref="G3:G4"/>
    <mergeCell ref="E15:E19"/>
    <mergeCell ref="B5:B13"/>
    <mergeCell ref="A5:A13"/>
    <mergeCell ref="E5:E13"/>
    <mergeCell ref="C5:C13"/>
    <mergeCell ref="A1:F1"/>
    <mergeCell ref="A2:F2"/>
    <mergeCell ref="B45:B48"/>
    <mergeCell ref="A20:A44"/>
    <mergeCell ref="A49:A61"/>
    <mergeCell ref="E49:E61"/>
    <mergeCell ref="F58:F61"/>
    <mergeCell ref="F56:F57"/>
    <mergeCell ref="F54:F55"/>
    <mergeCell ref="F52:F53"/>
    <mergeCell ref="F50:F51"/>
    <mergeCell ref="A45:A48"/>
    <mergeCell ref="B20:B44"/>
    <mergeCell ref="A15:A19"/>
    <mergeCell ref="C15:C19"/>
    <mergeCell ref="B15:B1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tabSelected="1" zoomScaleNormal="100" workbookViewId="0">
      <selection activeCell="L10" sqref="L10"/>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10.5546875" style="1" hidden="1" customWidth="1" outlineLevel="1"/>
    <col min="8" max="8" width="16.44140625" style="1" customWidth="1" collapsed="1"/>
    <col min="9" max="9" width="9.88671875" style="1" customWidth="1"/>
    <col min="10" max="10" width="27.109375" style="1" customWidth="1"/>
    <col min="11" max="11" width="12.6640625" style="1" customWidth="1"/>
    <col min="12" max="12" width="17.88671875" style="226" customWidth="1"/>
    <col min="13" max="13" width="16.6640625" style="1" customWidth="1"/>
    <col min="14" max="14" width="25.109375" style="183" customWidth="1"/>
    <col min="15" max="15" width="20.6640625" style="226" customWidth="1"/>
    <col min="16" max="16" width="30.44140625"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thickBot="1" x14ac:dyDescent="0.35">
      <c r="A1" s="384" t="s">
        <v>0</v>
      </c>
      <c r="B1" s="384"/>
      <c r="C1" s="384"/>
      <c r="D1" s="384"/>
      <c r="E1" s="384"/>
      <c r="F1" s="384"/>
      <c r="H1" s="168"/>
      <c r="J1" s="183"/>
      <c r="K1" s="183"/>
      <c r="L1" s="226"/>
      <c r="M1" s="183"/>
      <c r="N1" s="280"/>
      <c r="O1" s="226"/>
      <c r="P1" s="227"/>
      <c r="Q1"/>
      <c r="R1"/>
      <c r="S1"/>
      <c r="T1"/>
      <c r="U1"/>
      <c r="V1"/>
      <c r="W1"/>
      <c r="X1"/>
      <c r="Y1"/>
    </row>
    <row r="2" spans="1:26" s="87" customFormat="1" ht="12" customHeight="1" x14ac:dyDescent="0.3">
      <c r="A2" s="385" t="s">
        <v>82</v>
      </c>
      <c r="B2" s="385"/>
      <c r="C2" s="385"/>
      <c r="D2" s="385"/>
      <c r="E2" s="385"/>
      <c r="F2" s="385"/>
      <c r="J2" s="183"/>
      <c r="K2" s="183"/>
      <c r="L2" s="226"/>
      <c r="M2" s="183"/>
      <c r="N2" s="183"/>
      <c r="O2" s="226"/>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491</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22" t="s">
        <v>101</v>
      </c>
      <c r="J4" s="414"/>
      <c r="K4" s="179" t="s">
        <v>95</v>
      </c>
      <c r="L4" s="179" t="s">
        <v>492</v>
      </c>
      <c r="M4" s="179" t="s">
        <v>493</v>
      </c>
      <c r="N4" s="179" t="s">
        <v>494</v>
      </c>
      <c r="O4" s="179" t="s">
        <v>495</v>
      </c>
      <c r="P4" s="228" t="s">
        <v>496</v>
      </c>
      <c r="Q4"/>
      <c r="R4"/>
      <c r="S4"/>
      <c r="T4"/>
      <c r="U4"/>
      <c r="V4"/>
      <c r="W4"/>
      <c r="X4"/>
      <c r="Y4"/>
      <c r="Z4" s="58"/>
    </row>
    <row r="5" spans="1:26" s="5" customFormat="1" ht="48" customHeight="1" x14ac:dyDescent="0.3">
      <c r="A5" s="412">
        <v>1</v>
      </c>
      <c r="B5" s="410" t="s">
        <v>107</v>
      </c>
      <c r="C5" s="410" t="s">
        <v>108</v>
      </c>
      <c r="D5" s="74" t="s">
        <v>109</v>
      </c>
      <c r="E5" s="413" t="s">
        <v>110</v>
      </c>
      <c r="F5" s="60" t="s">
        <v>111</v>
      </c>
      <c r="G5" s="421" t="s">
        <v>112</v>
      </c>
      <c r="H5" s="4" t="s">
        <v>113</v>
      </c>
      <c r="I5" s="211" t="s">
        <v>116</v>
      </c>
      <c r="J5" s="7" t="s">
        <v>119</v>
      </c>
      <c r="K5" s="115">
        <v>1</v>
      </c>
      <c r="L5" s="281">
        <f>21025905/24125921</f>
        <v>0.871506832837594</v>
      </c>
      <c r="M5" s="7" t="s">
        <v>120</v>
      </c>
      <c r="N5" s="282" t="s">
        <v>604</v>
      </c>
      <c r="O5" s="283">
        <v>44286</v>
      </c>
      <c r="P5" s="284" t="s">
        <v>665</v>
      </c>
      <c r="Q5"/>
      <c r="R5"/>
      <c r="S5"/>
      <c r="T5"/>
      <c r="U5"/>
      <c r="V5"/>
      <c r="W5"/>
      <c r="X5"/>
      <c r="Y5"/>
      <c r="Z5" s="56" t="s">
        <v>121</v>
      </c>
    </row>
    <row r="6" spans="1:26" s="5" customFormat="1" ht="48" customHeight="1" x14ac:dyDescent="0.3">
      <c r="A6" s="411"/>
      <c r="B6" s="411"/>
      <c r="C6" s="411"/>
      <c r="D6" s="59" t="s">
        <v>122</v>
      </c>
      <c r="E6" s="413"/>
      <c r="F6" s="202" t="s">
        <v>123</v>
      </c>
      <c r="G6" s="421"/>
      <c r="H6" s="428" t="s">
        <v>497</v>
      </c>
      <c r="I6" s="211" t="s">
        <v>116</v>
      </c>
      <c r="J6" s="7" t="s">
        <v>127</v>
      </c>
      <c r="K6" s="115">
        <v>1</v>
      </c>
      <c r="L6" s="281">
        <f>0/506</f>
        <v>0</v>
      </c>
      <c r="M6" s="7" t="s">
        <v>128</v>
      </c>
      <c r="N6" s="282" t="s">
        <v>498</v>
      </c>
      <c r="O6" s="283">
        <v>44286</v>
      </c>
      <c r="P6" s="284" t="s">
        <v>605</v>
      </c>
      <c r="Q6"/>
      <c r="R6"/>
      <c r="S6"/>
      <c r="T6"/>
      <c r="U6"/>
      <c r="V6"/>
      <c r="W6"/>
      <c r="X6"/>
      <c r="Y6"/>
      <c r="Z6" s="56"/>
    </row>
    <row r="7" spans="1:26" s="5" customFormat="1" ht="48" customHeight="1" x14ac:dyDescent="0.3">
      <c r="A7" s="411"/>
      <c r="B7" s="411"/>
      <c r="C7" s="411"/>
      <c r="D7" s="59" t="s">
        <v>129</v>
      </c>
      <c r="E7" s="413"/>
      <c r="F7" s="202" t="s">
        <v>130</v>
      </c>
      <c r="G7" s="421"/>
      <c r="H7" s="429"/>
      <c r="I7" s="211" t="s">
        <v>116</v>
      </c>
      <c r="J7" s="7" t="s">
        <v>131</v>
      </c>
      <c r="K7" s="115">
        <v>1</v>
      </c>
      <c r="L7" s="281">
        <f>0/151</f>
        <v>0</v>
      </c>
      <c r="M7" s="7" t="s">
        <v>132</v>
      </c>
      <c r="N7" s="285"/>
      <c r="O7" s="283">
        <v>44286</v>
      </c>
      <c r="P7" s="284" t="s">
        <v>606</v>
      </c>
      <c r="Q7"/>
      <c r="R7"/>
      <c r="S7"/>
      <c r="T7"/>
      <c r="U7"/>
      <c r="V7"/>
      <c r="W7"/>
      <c r="X7"/>
      <c r="Y7"/>
    </row>
    <row r="8" spans="1:26" s="16" customFormat="1" ht="48" customHeight="1" x14ac:dyDescent="0.3">
      <c r="A8" s="411"/>
      <c r="B8" s="411"/>
      <c r="C8" s="411"/>
      <c r="D8" s="59" t="s">
        <v>133</v>
      </c>
      <c r="E8" s="413"/>
      <c r="F8" s="202" t="s">
        <v>134</v>
      </c>
      <c r="G8" s="421"/>
      <c r="H8" s="429"/>
      <c r="I8" s="211" t="s">
        <v>116</v>
      </c>
      <c r="J8" s="7" t="s">
        <v>619</v>
      </c>
      <c r="K8" s="115">
        <v>1</v>
      </c>
      <c r="L8" s="281">
        <f>36/28</f>
        <v>1.2857142857142858</v>
      </c>
      <c r="M8" s="7" t="s">
        <v>136</v>
      </c>
      <c r="N8" s="282" t="s">
        <v>607</v>
      </c>
      <c r="O8" s="283">
        <v>44286</v>
      </c>
      <c r="P8" s="284" t="s">
        <v>608</v>
      </c>
      <c r="Q8"/>
      <c r="R8"/>
      <c r="S8"/>
      <c r="T8"/>
      <c r="U8"/>
      <c r="V8"/>
      <c r="W8"/>
      <c r="X8"/>
      <c r="Y8"/>
    </row>
    <row r="9" spans="1:26" s="16" customFormat="1" ht="48" customHeight="1" x14ac:dyDescent="0.3">
      <c r="A9" s="411"/>
      <c r="B9" s="411"/>
      <c r="C9" s="411"/>
      <c r="D9" s="57"/>
      <c r="E9" s="413"/>
      <c r="F9" s="213"/>
      <c r="G9" s="421"/>
      <c r="H9" s="141" t="s">
        <v>137</v>
      </c>
      <c r="I9" s="211" t="s">
        <v>116</v>
      </c>
      <c r="J9" s="7" t="s">
        <v>139</v>
      </c>
      <c r="K9" s="115">
        <v>1</v>
      </c>
      <c r="L9" s="281">
        <f>1455/1455</f>
        <v>1</v>
      </c>
      <c r="M9" s="7" t="s">
        <v>140</v>
      </c>
      <c r="N9" s="282" t="s">
        <v>607</v>
      </c>
      <c r="O9" s="283">
        <v>44286</v>
      </c>
      <c r="P9" s="284" t="s">
        <v>609</v>
      </c>
      <c r="Q9"/>
      <c r="R9"/>
      <c r="S9"/>
      <c r="T9"/>
      <c r="U9"/>
      <c r="V9"/>
      <c r="W9"/>
      <c r="X9"/>
      <c r="Y9"/>
    </row>
    <row r="10" spans="1:26" s="16" customFormat="1" ht="48" customHeight="1" x14ac:dyDescent="0.3">
      <c r="A10" s="411"/>
      <c r="B10" s="411"/>
      <c r="C10" s="411"/>
      <c r="D10" s="57"/>
      <c r="E10" s="413"/>
      <c r="F10" s="213"/>
      <c r="G10" s="421"/>
      <c r="H10" s="141"/>
      <c r="I10" s="211" t="s">
        <v>116</v>
      </c>
      <c r="J10" s="7" t="s">
        <v>610</v>
      </c>
      <c r="K10" s="115">
        <v>1</v>
      </c>
      <c r="L10" s="281">
        <f>21573/21573</f>
        <v>1</v>
      </c>
      <c r="M10" s="7" t="s">
        <v>611</v>
      </c>
      <c r="N10" s="285" t="s">
        <v>499</v>
      </c>
      <c r="O10" s="283">
        <v>44286</v>
      </c>
      <c r="P10" s="284" t="s">
        <v>612</v>
      </c>
      <c r="Q10"/>
      <c r="R10"/>
      <c r="S10"/>
      <c r="T10"/>
      <c r="U10"/>
      <c r="V10"/>
      <c r="W10"/>
      <c r="X10"/>
      <c r="Y10"/>
    </row>
    <row r="11" spans="1:26" s="16" customFormat="1" ht="48" customHeight="1" thickBot="1" x14ac:dyDescent="0.35">
      <c r="A11" s="411"/>
      <c r="B11" s="411"/>
      <c r="C11" s="411"/>
      <c r="D11" s="75" t="s">
        <v>144</v>
      </c>
      <c r="E11" s="413"/>
      <c r="F11" s="203" t="s">
        <v>145</v>
      </c>
      <c r="G11" s="421"/>
      <c r="H11" s="141"/>
      <c r="I11" s="211" t="s">
        <v>116</v>
      </c>
      <c r="J11" s="7" t="s">
        <v>666</v>
      </c>
      <c r="K11" s="115">
        <v>1</v>
      </c>
      <c r="L11" s="251">
        <f>130/130</f>
        <v>1</v>
      </c>
      <c r="M11" s="7" t="s">
        <v>148</v>
      </c>
      <c r="N11" s="282" t="s">
        <v>613</v>
      </c>
      <c r="O11" s="283">
        <v>44286</v>
      </c>
      <c r="P11" s="284" t="s">
        <v>614</v>
      </c>
      <c r="Q11"/>
      <c r="R11"/>
      <c r="S11"/>
      <c r="T11"/>
      <c r="U11"/>
      <c r="V11"/>
      <c r="W11"/>
      <c r="X11"/>
      <c r="Y11"/>
    </row>
    <row r="12" spans="1:26" s="16" customFormat="1" ht="48" customHeight="1" x14ac:dyDescent="0.3">
      <c r="A12" s="411"/>
      <c r="B12" s="411"/>
      <c r="C12" s="411"/>
      <c r="D12" s="57"/>
      <c r="E12" s="413"/>
      <c r="F12" s="213"/>
      <c r="G12" s="421"/>
      <c r="H12" s="141"/>
      <c r="I12" s="211" t="s">
        <v>116</v>
      </c>
      <c r="J12" s="7" t="s">
        <v>150</v>
      </c>
      <c r="K12" s="115">
        <v>1</v>
      </c>
      <c r="L12" s="281">
        <f>8/8</f>
        <v>1</v>
      </c>
      <c r="M12" s="7" t="s">
        <v>151</v>
      </c>
      <c r="N12" s="282" t="s">
        <v>615</v>
      </c>
      <c r="O12" s="283">
        <v>44286</v>
      </c>
      <c r="P12" s="284" t="s">
        <v>616</v>
      </c>
      <c r="Q12"/>
      <c r="R12"/>
      <c r="S12"/>
      <c r="T12"/>
      <c r="U12"/>
      <c r="V12"/>
      <c r="W12"/>
      <c r="X12"/>
      <c r="Y12"/>
    </row>
    <row r="13" spans="1:26" s="16" customFormat="1" ht="48" customHeight="1" x14ac:dyDescent="0.3">
      <c r="A13" s="411"/>
      <c r="B13" s="411"/>
      <c r="C13" s="411"/>
      <c r="D13" s="57"/>
      <c r="E13" s="413"/>
      <c r="F13" s="213"/>
      <c r="G13" s="421"/>
      <c r="H13" s="223" t="s">
        <v>137</v>
      </c>
      <c r="I13" s="215" t="s">
        <v>153</v>
      </c>
      <c r="J13" s="286" t="s">
        <v>156</v>
      </c>
      <c r="K13" s="115">
        <v>0.8</v>
      </c>
      <c r="L13" s="287"/>
      <c r="M13" s="231" t="s">
        <v>157</v>
      </c>
      <c r="N13" s="288" t="s">
        <v>500</v>
      </c>
      <c r="O13" s="283">
        <v>44286</v>
      </c>
      <c r="P13" s="284" t="s">
        <v>501</v>
      </c>
      <c r="Q13"/>
      <c r="R13"/>
      <c r="S13"/>
      <c r="T13"/>
      <c r="U13"/>
      <c r="V13"/>
      <c r="W13"/>
      <c r="X13"/>
      <c r="Y13"/>
    </row>
    <row r="14" spans="1:26" s="16" customFormat="1" ht="48" customHeight="1" thickBot="1" x14ac:dyDescent="0.35">
      <c r="A14" s="83"/>
      <c r="B14" s="83"/>
      <c r="C14" s="83"/>
      <c r="D14" s="96"/>
      <c r="E14" s="84"/>
      <c r="F14" s="96"/>
      <c r="G14" s="84"/>
      <c r="H14" s="147"/>
      <c r="I14" s="220"/>
      <c r="J14" s="76"/>
      <c r="K14" s="76"/>
      <c r="L14" s="289"/>
      <c r="M14" s="76"/>
      <c r="N14" s="290"/>
      <c r="O14" s="291"/>
      <c r="P14" s="292"/>
      <c r="Q14"/>
      <c r="R14"/>
      <c r="S14"/>
      <c r="T14"/>
      <c r="U14"/>
      <c r="V14"/>
      <c r="W14"/>
      <c r="X14"/>
      <c r="Y14"/>
    </row>
    <row r="15" spans="1:26" ht="48" customHeight="1" x14ac:dyDescent="0.3">
      <c r="A15" s="402">
        <v>2</v>
      </c>
      <c r="B15" s="386" t="s">
        <v>158</v>
      </c>
      <c r="C15" s="405" t="s">
        <v>159</v>
      </c>
      <c r="D15" s="209" t="s">
        <v>160</v>
      </c>
      <c r="E15" s="408" t="s">
        <v>161</v>
      </c>
      <c r="F15" s="198" t="s">
        <v>162</v>
      </c>
      <c r="G15" s="422" t="s">
        <v>163</v>
      </c>
      <c r="H15" s="176" t="s">
        <v>164</v>
      </c>
      <c r="I15" s="219" t="s">
        <v>502</v>
      </c>
      <c r="J15" s="78" t="s">
        <v>667</v>
      </c>
      <c r="K15" s="293">
        <v>1</v>
      </c>
      <c r="L15" s="115">
        <f>5/5</f>
        <v>1</v>
      </c>
      <c r="M15" s="61" t="s">
        <v>168</v>
      </c>
      <c r="N15" s="270" t="s">
        <v>623</v>
      </c>
      <c r="O15" s="294">
        <v>44286</v>
      </c>
      <c r="P15" s="295" t="s">
        <v>668</v>
      </c>
    </row>
    <row r="16" spans="1:26" ht="48" customHeight="1" x14ac:dyDescent="0.3">
      <c r="A16" s="403"/>
      <c r="B16" s="387"/>
      <c r="C16" s="406"/>
      <c r="D16" s="202" t="s">
        <v>169</v>
      </c>
      <c r="E16" s="395"/>
      <c r="F16" s="14" t="s">
        <v>170</v>
      </c>
      <c r="G16" s="423"/>
      <c r="H16" s="116" t="s">
        <v>171</v>
      </c>
      <c r="I16" s="210" t="s">
        <v>502</v>
      </c>
      <c r="J16" s="180" t="s">
        <v>26</v>
      </c>
      <c r="K16" s="180" t="s">
        <v>173</v>
      </c>
      <c r="L16" s="287"/>
      <c r="M16" s="180" t="s">
        <v>174</v>
      </c>
      <c r="N16" s="270" t="s">
        <v>624</v>
      </c>
      <c r="O16" s="283">
        <v>44286</v>
      </c>
      <c r="P16" s="284" t="s">
        <v>669</v>
      </c>
    </row>
    <row r="17" spans="1:25" ht="48" customHeight="1" x14ac:dyDescent="0.2">
      <c r="A17" s="403"/>
      <c r="B17" s="387"/>
      <c r="C17" s="406"/>
      <c r="D17" s="202" t="s">
        <v>175</v>
      </c>
      <c r="E17" s="395"/>
      <c r="F17" s="199" t="s">
        <v>176</v>
      </c>
      <c r="G17" s="423"/>
      <c r="H17" s="116" t="s">
        <v>177</v>
      </c>
      <c r="I17" s="210" t="s">
        <v>502</v>
      </c>
      <c r="J17" s="180" t="s">
        <v>180</v>
      </c>
      <c r="K17" s="115">
        <v>1</v>
      </c>
      <c r="L17" s="281">
        <f>0/1948991677*100/100</f>
        <v>0</v>
      </c>
      <c r="M17" s="7" t="s">
        <v>181</v>
      </c>
      <c r="N17" s="270" t="s">
        <v>624</v>
      </c>
      <c r="O17" s="283">
        <v>44286</v>
      </c>
      <c r="P17" s="296" t="s">
        <v>625</v>
      </c>
      <c r="Q17" s="1"/>
      <c r="R17" s="1"/>
      <c r="S17" s="1"/>
      <c r="T17" s="1"/>
      <c r="U17" s="1"/>
      <c r="V17" s="1"/>
      <c r="W17" s="1"/>
      <c r="X17" s="1"/>
      <c r="Y17" s="1"/>
    </row>
    <row r="18" spans="1:25" ht="48" customHeight="1" x14ac:dyDescent="0.2">
      <c r="A18" s="403"/>
      <c r="B18" s="387"/>
      <c r="C18" s="406"/>
      <c r="D18" s="202" t="s">
        <v>182</v>
      </c>
      <c r="E18" s="395"/>
      <c r="F18" s="199" t="s">
        <v>183</v>
      </c>
      <c r="G18" s="423"/>
      <c r="H18" s="148"/>
      <c r="I18" s="211"/>
      <c r="J18" s="7"/>
      <c r="K18" s="297"/>
      <c r="L18" s="287"/>
      <c r="M18" s="7"/>
      <c r="N18" s="285"/>
      <c r="O18" s="283"/>
      <c r="P18" s="298"/>
      <c r="Q18" s="1"/>
      <c r="R18" s="1"/>
      <c r="S18" s="1"/>
      <c r="T18" s="1"/>
      <c r="U18" s="1"/>
      <c r="V18" s="1"/>
      <c r="W18" s="1"/>
      <c r="X18" s="1"/>
      <c r="Y18" s="1"/>
    </row>
    <row r="19" spans="1:25" ht="48" customHeight="1" thickBot="1" x14ac:dyDescent="0.25">
      <c r="A19" s="404"/>
      <c r="B19" s="388"/>
      <c r="C19" s="407"/>
      <c r="D19" s="200" t="s">
        <v>184</v>
      </c>
      <c r="E19" s="409"/>
      <c r="F19" s="200" t="s">
        <v>185</v>
      </c>
      <c r="G19" s="424"/>
      <c r="H19" s="178"/>
      <c r="I19" s="220"/>
      <c r="J19" s="76"/>
      <c r="K19" s="96"/>
      <c r="L19" s="289"/>
      <c r="M19" s="76"/>
      <c r="N19" s="290"/>
      <c r="O19" s="291"/>
      <c r="P19" s="292"/>
      <c r="Q19" s="1"/>
      <c r="R19" s="1"/>
      <c r="S19" s="1"/>
      <c r="T19" s="1"/>
      <c r="U19" s="1"/>
      <c r="V19" s="1"/>
      <c r="W19" s="1"/>
      <c r="X19" s="1"/>
      <c r="Y19" s="1"/>
    </row>
    <row r="20" spans="1:25" ht="48" customHeight="1" x14ac:dyDescent="0.2">
      <c r="A20" s="389">
        <v>3</v>
      </c>
      <c r="B20" s="399" t="s">
        <v>186</v>
      </c>
      <c r="C20" s="400" t="s">
        <v>670</v>
      </c>
      <c r="D20" s="214" t="s">
        <v>188</v>
      </c>
      <c r="E20" s="144" t="s">
        <v>189</v>
      </c>
      <c r="F20" s="419" t="s">
        <v>190</v>
      </c>
      <c r="G20" s="143" t="s">
        <v>191</v>
      </c>
      <c r="H20" s="212" t="s">
        <v>192</v>
      </c>
      <c r="I20" s="210" t="s">
        <v>194</v>
      </c>
      <c r="J20" s="61" t="s">
        <v>196</v>
      </c>
      <c r="K20" s="133" t="s">
        <v>195</v>
      </c>
      <c r="L20" s="298" t="s">
        <v>503</v>
      </c>
      <c r="M20" s="61" t="s">
        <v>197</v>
      </c>
      <c r="N20" s="299"/>
      <c r="O20" s="294">
        <v>44286</v>
      </c>
      <c r="P20" s="300" t="s">
        <v>503</v>
      </c>
      <c r="Q20" s="1"/>
      <c r="R20" s="1"/>
      <c r="S20" s="1"/>
      <c r="T20" s="1"/>
      <c r="U20" s="1"/>
      <c r="V20" s="1"/>
      <c r="W20" s="1"/>
      <c r="X20" s="1"/>
      <c r="Y20" s="1"/>
    </row>
    <row r="21" spans="1:25" ht="48" customHeight="1" x14ac:dyDescent="0.2">
      <c r="A21" s="389"/>
      <c r="B21" s="400"/>
      <c r="C21" s="400"/>
      <c r="D21" s="202" t="s">
        <v>169</v>
      </c>
      <c r="E21" s="144"/>
      <c r="F21" s="420"/>
      <c r="G21" s="143"/>
      <c r="H21" s="199" t="s">
        <v>671</v>
      </c>
      <c r="I21" s="211" t="s">
        <v>194</v>
      </c>
      <c r="J21" s="7" t="s">
        <v>201</v>
      </c>
      <c r="K21" s="180" t="s">
        <v>200</v>
      </c>
      <c r="L21" s="298" t="s">
        <v>503</v>
      </c>
      <c r="M21" s="7" t="s">
        <v>202</v>
      </c>
      <c r="N21" s="285"/>
      <c r="O21" s="283">
        <v>44286</v>
      </c>
      <c r="P21" s="298" t="s">
        <v>503</v>
      </c>
      <c r="Q21" s="1"/>
      <c r="R21" s="1"/>
      <c r="S21" s="1"/>
      <c r="T21" s="1"/>
      <c r="U21" s="1"/>
      <c r="V21" s="1"/>
      <c r="W21" s="1"/>
      <c r="X21" s="1"/>
      <c r="Y21" s="1"/>
    </row>
    <row r="22" spans="1:25" ht="48" customHeight="1" x14ac:dyDescent="0.2">
      <c r="A22" s="389"/>
      <c r="B22" s="400"/>
      <c r="C22" s="400"/>
      <c r="D22" s="202" t="s">
        <v>160</v>
      </c>
      <c r="E22" s="144"/>
      <c r="F22" s="221" t="s">
        <v>203</v>
      </c>
      <c r="G22" s="143"/>
      <c r="H22" s="199" t="s">
        <v>671</v>
      </c>
      <c r="I22" s="211" t="s">
        <v>194</v>
      </c>
      <c r="J22" s="7" t="s">
        <v>206</v>
      </c>
      <c r="K22" s="180" t="s">
        <v>205</v>
      </c>
      <c r="L22" s="298" t="s">
        <v>503</v>
      </c>
      <c r="M22" s="7" t="s">
        <v>202</v>
      </c>
      <c r="N22" s="285"/>
      <c r="O22" s="283">
        <v>44286</v>
      </c>
      <c r="P22" s="298" t="s">
        <v>503</v>
      </c>
      <c r="Q22" s="1"/>
      <c r="R22" s="1"/>
      <c r="S22" s="1"/>
      <c r="T22" s="1"/>
      <c r="U22" s="1"/>
      <c r="V22" s="1"/>
      <c r="W22" s="1"/>
      <c r="X22" s="1"/>
      <c r="Y22" s="1"/>
    </row>
    <row r="23" spans="1:25" ht="48" customHeight="1" x14ac:dyDescent="0.2">
      <c r="A23" s="389"/>
      <c r="B23" s="400"/>
      <c r="C23" s="400"/>
      <c r="D23" s="202" t="s">
        <v>207</v>
      </c>
      <c r="E23" s="144"/>
      <c r="F23" s="221" t="s">
        <v>208</v>
      </c>
      <c r="G23" s="143"/>
      <c r="H23" s="199" t="s">
        <v>209</v>
      </c>
      <c r="I23" s="211" t="s">
        <v>194</v>
      </c>
      <c r="J23" s="7" t="s">
        <v>212</v>
      </c>
      <c r="K23" s="301">
        <v>1</v>
      </c>
      <c r="L23" s="298" t="s">
        <v>503</v>
      </c>
      <c r="M23" s="7" t="s">
        <v>213</v>
      </c>
      <c r="N23" s="285"/>
      <c r="O23" s="283">
        <v>44286</v>
      </c>
      <c r="P23" s="298" t="s">
        <v>503</v>
      </c>
      <c r="Q23" s="1"/>
      <c r="R23" s="1"/>
      <c r="S23" s="1"/>
      <c r="T23" s="1"/>
      <c r="U23" s="1"/>
      <c r="V23" s="1"/>
      <c r="W23" s="1"/>
      <c r="X23" s="1"/>
      <c r="Y23" s="1"/>
    </row>
    <row r="24" spans="1:25" ht="48" customHeight="1" x14ac:dyDescent="0.2">
      <c r="A24" s="389"/>
      <c r="B24" s="400"/>
      <c r="C24" s="400"/>
      <c r="D24" s="202" t="s">
        <v>214</v>
      </c>
      <c r="E24" s="144"/>
      <c r="F24" s="420" t="s">
        <v>215</v>
      </c>
      <c r="G24" s="143"/>
      <c r="H24" s="197" t="s">
        <v>216</v>
      </c>
      <c r="I24" s="211" t="s">
        <v>218</v>
      </c>
      <c r="J24" s="7" t="s">
        <v>26</v>
      </c>
      <c r="K24" s="7" t="s">
        <v>220</v>
      </c>
      <c r="L24" s="302">
        <v>1</v>
      </c>
      <c r="M24" s="7" t="s">
        <v>220</v>
      </c>
      <c r="N24" s="279" t="s">
        <v>504</v>
      </c>
      <c r="O24" s="283">
        <v>44286</v>
      </c>
      <c r="P24" s="284" t="s">
        <v>505</v>
      </c>
      <c r="Q24" s="1"/>
      <c r="R24" s="1"/>
      <c r="S24" s="1"/>
      <c r="T24" s="1"/>
      <c r="U24" s="1"/>
      <c r="V24" s="1"/>
      <c r="W24" s="1"/>
      <c r="X24" s="1"/>
      <c r="Y24" s="1"/>
    </row>
    <row r="25" spans="1:25" ht="48" customHeight="1" x14ac:dyDescent="0.2">
      <c r="A25" s="389"/>
      <c r="B25" s="400"/>
      <c r="C25" s="400"/>
      <c r="D25" s="202" t="s">
        <v>221</v>
      </c>
      <c r="E25" s="144"/>
      <c r="F25" s="420"/>
      <c r="G25" s="143"/>
      <c r="H25" s="197" t="s">
        <v>222</v>
      </c>
      <c r="I25" s="211" t="s">
        <v>218</v>
      </c>
      <c r="J25" s="7" t="s">
        <v>224</v>
      </c>
      <c r="K25" s="115">
        <v>1</v>
      </c>
      <c r="L25" s="302">
        <v>0</v>
      </c>
      <c r="M25" s="7" t="s">
        <v>225</v>
      </c>
      <c r="N25" s="279" t="s">
        <v>506</v>
      </c>
      <c r="O25" s="283">
        <v>44286</v>
      </c>
      <c r="P25" s="284" t="s">
        <v>507</v>
      </c>
      <c r="Q25" s="1"/>
      <c r="R25" s="1"/>
      <c r="S25" s="1"/>
      <c r="T25" s="1"/>
      <c r="U25" s="1"/>
      <c r="V25" s="1"/>
      <c r="W25" s="1"/>
      <c r="X25" s="1"/>
      <c r="Y25" s="1"/>
    </row>
    <row r="26" spans="1:25" ht="48" customHeight="1" x14ac:dyDescent="0.2">
      <c r="A26" s="389"/>
      <c r="B26" s="400"/>
      <c r="C26" s="400"/>
      <c r="D26" s="202" t="s">
        <v>226</v>
      </c>
      <c r="E26" s="144"/>
      <c r="F26" s="221" t="s">
        <v>227</v>
      </c>
      <c r="G26" s="143"/>
      <c r="H26" s="197" t="s">
        <v>228</v>
      </c>
      <c r="I26" s="211" t="s">
        <v>218</v>
      </c>
      <c r="J26" s="7" t="s">
        <v>230</v>
      </c>
      <c r="K26" s="115">
        <v>0.7</v>
      </c>
      <c r="L26" s="302">
        <v>0</v>
      </c>
      <c r="M26" s="7" t="s">
        <v>231</v>
      </c>
      <c r="N26" s="279" t="s">
        <v>506</v>
      </c>
      <c r="O26" s="283">
        <v>44286</v>
      </c>
      <c r="P26" s="284" t="s">
        <v>507</v>
      </c>
      <c r="Q26" s="1"/>
      <c r="R26" s="1"/>
      <c r="S26" s="1"/>
      <c r="T26" s="1"/>
      <c r="U26" s="1"/>
      <c r="V26" s="1"/>
      <c r="W26" s="1"/>
      <c r="X26" s="1"/>
      <c r="Y26" s="1"/>
    </row>
    <row r="27" spans="1:25" ht="48" customHeight="1" x14ac:dyDescent="0.2">
      <c r="A27" s="389"/>
      <c r="B27" s="400"/>
      <c r="C27" s="400"/>
      <c r="D27" s="213" t="s">
        <v>232</v>
      </c>
      <c r="E27" s="144"/>
      <c r="F27" s="134" t="s">
        <v>233</v>
      </c>
      <c r="G27" s="143"/>
      <c r="H27" s="197" t="s">
        <v>234</v>
      </c>
      <c r="I27" s="211" t="s">
        <v>218</v>
      </c>
      <c r="J27" s="7" t="s">
        <v>672</v>
      </c>
      <c r="K27" s="115">
        <v>1</v>
      </c>
      <c r="L27" s="302">
        <v>1</v>
      </c>
      <c r="M27" s="7" t="s">
        <v>238</v>
      </c>
      <c r="N27" s="279" t="s">
        <v>508</v>
      </c>
      <c r="O27" s="283">
        <v>44286</v>
      </c>
      <c r="P27" s="284" t="s">
        <v>509</v>
      </c>
      <c r="Q27" s="1"/>
      <c r="R27" s="1"/>
      <c r="S27" s="1"/>
      <c r="T27" s="1"/>
      <c r="U27" s="1"/>
      <c r="V27" s="1"/>
      <c r="W27" s="1"/>
      <c r="X27" s="1"/>
      <c r="Y27" s="1"/>
    </row>
    <row r="28" spans="1:25" ht="48" customHeight="1" x14ac:dyDescent="0.2">
      <c r="A28" s="389"/>
      <c r="B28" s="400"/>
      <c r="C28" s="400"/>
      <c r="D28" s="202"/>
      <c r="E28" s="144"/>
      <c r="F28" s="420"/>
      <c r="G28" s="143"/>
      <c r="H28" s="90" t="s">
        <v>239</v>
      </c>
      <c r="I28" s="211" t="s">
        <v>218</v>
      </c>
      <c r="J28" s="7" t="s">
        <v>645</v>
      </c>
      <c r="K28" s="115">
        <v>0.8</v>
      </c>
      <c r="L28" s="302">
        <v>0.62</v>
      </c>
      <c r="M28" s="7" t="s">
        <v>242</v>
      </c>
      <c r="N28" s="279" t="s">
        <v>510</v>
      </c>
      <c r="O28" s="283">
        <v>44286</v>
      </c>
      <c r="P28" s="284" t="s">
        <v>511</v>
      </c>
      <c r="Q28" s="1"/>
      <c r="R28" s="1"/>
      <c r="S28" s="1"/>
      <c r="T28" s="1"/>
      <c r="U28" s="1"/>
      <c r="V28" s="1"/>
      <c r="W28" s="1"/>
      <c r="X28" s="1"/>
      <c r="Y28" s="1"/>
    </row>
    <row r="29" spans="1:25" ht="48" customHeight="1" x14ac:dyDescent="0.2">
      <c r="A29" s="389"/>
      <c r="B29" s="400"/>
      <c r="C29" s="400"/>
      <c r="D29" s="202"/>
      <c r="E29" s="144"/>
      <c r="F29" s="420"/>
      <c r="G29" s="143"/>
      <c r="H29" s="90" t="s">
        <v>243</v>
      </c>
      <c r="I29" s="211" t="s">
        <v>218</v>
      </c>
      <c r="J29" s="7" t="s">
        <v>673</v>
      </c>
      <c r="K29" s="115">
        <v>0.7</v>
      </c>
      <c r="L29" s="302">
        <v>0.63</v>
      </c>
      <c r="M29" s="7" t="s">
        <v>242</v>
      </c>
      <c r="N29" s="279" t="s">
        <v>512</v>
      </c>
      <c r="O29" s="283">
        <v>44286</v>
      </c>
      <c r="P29" s="284" t="s">
        <v>513</v>
      </c>
      <c r="Q29" s="1"/>
      <c r="R29" s="1"/>
      <c r="S29" s="1"/>
      <c r="T29" s="1"/>
      <c r="U29" s="1"/>
      <c r="V29" s="1"/>
      <c r="W29" s="1"/>
      <c r="X29" s="1"/>
      <c r="Y29" s="1"/>
    </row>
    <row r="30" spans="1:25" ht="48" customHeight="1" x14ac:dyDescent="0.2">
      <c r="A30" s="389"/>
      <c r="B30" s="400"/>
      <c r="C30" s="400"/>
      <c r="D30" s="202"/>
      <c r="E30" s="144"/>
      <c r="F30" s="420"/>
      <c r="G30" s="143"/>
      <c r="H30" s="443" t="s">
        <v>245</v>
      </c>
      <c r="I30" s="211" t="s">
        <v>218</v>
      </c>
      <c r="J30" s="7" t="s">
        <v>674</v>
      </c>
      <c r="K30" s="115">
        <v>0.8</v>
      </c>
      <c r="L30" s="302">
        <v>0.69</v>
      </c>
      <c r="M30" s="7" t="s">
        <v>247</v>
      </c>
      <c r="N30" s="279" t="s">
        <v>514</v>
      </c>
      <c r="O30" s="283">
        <v>44286</v>
      </c>
      <c r="P30" s="284" t="s">
        <v>515</v>
      </c>
      <c r="Q30" s="1"/>
      <c r="R30" s="1"/>
      <c r="S30" s="1"/>
      <c r="T30" s="1"/>
      <c r="U30" s="1"/>
      <c r="V30" s="1"/>
      <c r="W30" s="1"/>
      <c r="X30" s="1"/>
      <c r="Y30" s="1"/>
    </row>
    <row r="31" spans="1:25" ht="48" customHeight="1" x14ac:dyDescent="0.2">
      <c r="A31" s="389"/>
      <c r="B31" s="400"/>
      <c r="C31" s="400"/>
      <c r="D31" s="202"/>
      <c r="E31" s="144"/>
      <c r="F31" s="221"/>
      <c r="G31" s="143"/>
      <c r="H31" s="444"/>
      <c r="I31" s="211" t="s">
        <v>218</v>
      </c>
      <c r="J31" s="7" t="s">
        <v>646</v>
      </c>
      <c r="K31" s="115">
        <v>1</v>
      </c>
      <c r="L31" s="302">
        <v>0.12</v>
      </c>
      <c r="M31" s="7" t="s">
        <v>247</v>
      </c>
      <c r="N31" s="279" t="s">
        <v>512</v>
      </c>
      <c r="O31" s="283">
        <v>44286</v>
      </c>
      <c r="P31" s="284" t="s">
        <v>516</v>
      </c>
      <c r="Q31" s="1"/>
      <c r="R31" s="1"/>
      <c r="S31" s="1"/>
      <c r="T31" s="1"/>
      <c r="U31" s="1"/>
      <c r="V31" s="1"/>
      <c r="W31" s="1"/>
      <c r="X31" s="1"/>
      <c r="Y31" s="1"/>
    </row>
    <row r="32" spans="1:25" ht="48" customHeight="1" x14ac:dyDescent="0.2">
      <c r="A32" s="389"/>
      <c r="B32" s="400"/>
      <c r="C32" s="400"/>
      <c r="D32" s="202"/>
      <c r="E32" s="144"/>
      <c r="F32" s="221"/>
      <c r="G32" s="143"/>
      <c r="H32" s="142" t="s">
        <v>675</v>
      </c>
      <c r="I32" s="211" t="s">
        <v>218</v>
      </c>
      <c r="J32" s="7" t="s">
        <v>676</v>
      </c>
      <c r="K32" s="115">
        <v>1</v>
      </c>
      <c r="L32" s="302">
        <v>0.97</v>
      </c>
      <c r="M32" s="7" t="s">
        <v>247</v>
      </c>
      <c r="N32" s="279" t="s">
        <v>512</v>
      </c>
      <c r="O32" s="283">
        <v>44286</v>
      </c>
      <c r="P32" s="284" t="s">
        <v>517</v>
      </c>
      <c r="Q32" s="1"/>
      <c r="R32" s="1"/>
      <c r="S32" s="1"/>
      <c r="T32" s="1"/>
      <c r="U32" s="1"/>
      <c r="V32" s="1"/>
      <c r="W32" s="1"/>
      <c r="X32" s="1"/>
      <c r="Y32" s="1"/>
    </row>
    <row r="33" spans="1:25" ht="48" customHeight="1" x14ac:dyDescent="0.2">
      <c r="A33" s="389"/>
      <c r="B33" s="400"/>
      <c r="C33" s="400"/>
      <c r="D33" s="213"/>
      <c r="E33" s="144"/>
      <c r="F33" s="134"/>
      <c r="G33" s="143"/>
      <c r="H33" s="205" t="s">
        <v>250</v>
      </c>
      <c r="I33" s="118" t="s">
        <v>254</v>
      </c>
      <c r="J33" s="7" t="s">
        <v>255</v>
      </c>
      <c r="K33" s="124">
        <v>1</v>
      </c>
      <c r="L33" s="303">
        <v>0.19</v>
      </c>
      <c r="M33" s="7" t="s">
        <v>256</v>
      </c>
      <c r="N33" s="304" t="s">
        <v>518</v>
      </c>
      <c r="O33" s="283">
        <v>44286</v>
      </c>
      <c r="P33" s="305" t="s">
        <v>519</v>
      </c>
      <c r="Q33" s="1"/>
      <c r="R33" s="1"/>
      <c r="S33" s="1"/>
      <c r="T33" s="1"/>
      <c r="U33" s="1"/>
      <c r="V33" s="1"/>
      <c r="W33" s="1"/>
      <c r="X33" s="1"/>
      <c r="Y33" s="1"/>
    </row>
    <row r="34" spans="1:25" ht="48" customHeight="1" x14ac:dyDescent="0.2">
      <c r="A34" s="389"/>
      <c r="B34" s="400"/>
      <c r="C34" s="400"/>
      <c r="D34" s="213"/>
      <c r="E34" s="144"/>
      <c r="F34" s="134"/>
      <c r="G34" s="143"/>
      <c r="H34" s="205" t="s">
        <v>257</v>
      </c>
      <c r="I34" s="118" t="s">
        <v>254</v>
      </c>
      <c r="J34" s="7" t="s">
        <v>259</v>
      </c>
      <c r="K34" s="124">
        <v>1</v>
      </c>
      <c r="L34" s="303">
        <v>1</v>
      </c>
      <c r="M34" s="7" t="s">
        <v>260</v>
      </c>
      <c r="N34" s="304" t="s">
        <v>520</v>
      </c>
      <c r="O34" s="283">
        <v>44286</v>
      </c>
      <c r="P34" s="305" t="s">
        <v>521</v>
      </c>
      <c r="Q34" s="1"/>
      <c r="R34" s="1"/>
      <c r="S34" s="1"/>
      <c r="T34" s="1"/>
      <c r="U34" s="1"/>
      <c r="V34" s="1"/>
      <c r="W34" s="1"/>
      <c r="X34" s="1"/>
      <c r="Y34" s="1"/>
    </row>
    <row r="35" spans="1:25" ht="48" customHeight="1" x14ac:dyDescent="0.2">
      <c r="A35" s="389"/>
      <c r="B35" s="400"/>
      <c r="C35" s="400"/>
      <c r="D35" s="213"/>
      <c r="E35" s="144"/>
      <c r="F35" s="134"/>
      <c r="G35" s="143"/>
      <c r="H35" s="90"/>
      <c r="I35" s="118"/>
      <c r="J35" s="7"/>
      <c r="K35" s="279"/>
      <c r="L35" s="287"/>
      <c r="M35" s="7"/>
      <c r="N35" s="285"/>
      <c r="O35" s="283">
        <v>44286</v>
      </c>
      <c r="P35" s="298"/>
      <c r="Q35" s="1"/>
      <c r="R35" s="1"/>
      <c r="S35" s="1"/>
      <c r="T35" s="1"/>
      <c r="U35" s="1"/>
      <c r="V35" s="1"/>
      <c r="W35" s="1"/>
      <c r="X35" s="1"/>
      <c r="Y35" s="1"/>
    </row>
    <row r="36" spans="1:25" ht="48" customHeight="1" x14ac:dyDescent="0.2">
      <c r="A36" s="389"/>
      <c r="B36" s="400"/>
      <c r="C36" s="400"/>
      <c r="D36" s="213"/>
      <c r="E36" s="144"/>
      <c r="F36" s="134"/>
      <c r="G36" s="143"/>
      <c r="H36" s="205" t="s">
        <v>261</v>
      </c>
      <c r="I36" s="118" t="s">
        <v>254</v>
      </c>
      <c r="J36" s="7" t="s">
        <v>264</v>
      </c>
      <c r="K36" s="124">
        <v>1</v>
      </c>
      <c r="L36" s="303">
        <v>0.2</v>
      </c>
      <c r="M36" s="7" t="s">
        <v>265</v>
      </c>
      <c r="N36" s="113" t="s">
        <v>522</v>
      </c>
      <c r="O36" s="283">
        <v>44286</v>
      </c>
      <c r="P36" s="305" t="s">
        <v>523</v>
      </c>
      <c r="Q36" s="1"/>
      <c r="R36" s="1"/>
      <c r="S36" s="1"/>
      <c r="T36" s="1"/>
      <c r="U36" s="1"/>
      <c r="V36" s="1"/>
      <c r="W36" s="1"/>
      <c r="X36" s="1"/>
      <c r="Y36" s="1"/>
    </row>
    <row r="37" spans="1:25" ht="48" customHeight="1" x14ac:dyDescent="0.2">
      <c r="A37" s="389"/>
      <c r="B37" s="400"/>
      <c r="C37" s="143"/>
      <c r="D37" s="213"/>
      <c r="E37" s="144"/>
      <c r="F37" s="134"/>
      <c r="G37" s="143"/>
      <c r="H37" s="90" t="s">
        <v>266</v>
      </c>
      <c r="I37" s="215" t="s">
        <v>194</v>
      </c>
      <c r="J37" s="92" t="s">
        <v>268</v>
      </c>
      <c r="K37" s="124">
        <v>1</v>
      </c>
      <c r="L37" s="298" t="s">
        <v>503</v>
      </c>
      <c r="M37" s="7" t="s">
        <v>269</v>
      </c>
      <c r="N37" s="285"/>
      <c r="O37" s="283">
        <v>44286</v>
      </c>
      <c r="P37" s="298" t="s">
        <v>503</v>
      </c>
      <c r="Q37" s="1"/>
      <c r="R37" s="1"/>
      <c r="S37" s="1"/>
      <c r="T37" s="1"/>
      <c r="U37" s="1"/>
      <c r="V37" s="1"/>
      <c r="W37" s="1"/>
      <c r="X37" s="1"/>
      <c r="Y37" s="1"/>
    </row>
    <row r="38" spans="1:25" ht="48" customHeight="1" x14ac:dyDescent="0.2">
      <c r="A38" s="389"/>
      <c r="B38" s="400"/>
      <c r="C38" s="143"/>
      <c r="D38" s="213"/>
      <c r="E38" s="144"/>
      <c r="F38" s="134"/>
      <c r="G38" s="143"/>
      <c r="H38" s="90" t="s">
        <v>270</v>
      </c>
      <c r="I38" s="215" t="s">
        <v>194</v>
      </c>
      <c r="J38" s="92" t="s">
        <v>272</v>
      </c>
      <c r="K38" s="124">
        <v>1</v>
      </c>
      <c r="L38" s="298" t="s">
        <v>503</v>
      </c>
      <c r="M38" s="7" t="s">
        <v>273</v>
      </c>
      <c r="N38" s="285"/>
      <c r="O38" s="283">
        <v>44286</v>
      </c>
      <c r="P38" s="298" t="s">
        <v>503</v>
      </c>
      <c r="Q38" s="1"/>
      <c r="R38" s="1"/>
      <c r="S38" s="1"/>
      <c r="T38" s="1"/>
      <c r="U38" s="1"/>
      <c r="V38" s="1"/>
      <c r="W38" s="1"/>
      <c r="X38" s="1"/>
      <c r="Y38" s="1"/>
    </row>
    <row r="39" spans="1:25" ht="48" customHeight="1" x14ac:dyDescent="0.2">
      <c r="A39" s="389"/>
      <c r="B39" s="400"/>
      <c r="C39" s="143"/>
      <c r="D39" s="213"/>
      <c r="E39" s="144"/>
      <c r="F39" s="134"/>
      <c r="G39" s="143"/>
      <c r="H39" s="90" t="s">
        <v>270</v>
      </c>
      <c r="I39" s="215" t="s">
        <v>194</v>
      </c>
      <c r="J39" s="92" t="s">
        <v>272</v>
      </c>
      <c r="K39" s="124">
        <v>1</v>
      </c>
      <c r="L39" s="298" t="s">
        <v>503</v>
      </c>
      <c r="M39" s="7" t="s">
        <v>273</v>
      </c>
      <c r="N39" s="285"/>
      <c r="O39" s="283">
        <v>44286</v>
      </c>
      <c r="P39" s="298" t="s">
        <v>503</v>
      </c>
      <c r="Q39" s="1"/>
      <c r="R39" s="1"/>
      <c r="S39" s="1"/>
      <c r="T39" s="1"/>
      <c r="U39" s="1"/>
      <c r="V39" s="1"/>
      <c r="W39" s="1"/>
      <c r="X39" s="1"/>
      <c r="Y39" s="1"/>
    </row>
    <row r="40" spans="1:25" ht="48" customHeight="1" x14ac:dyDescent="0.2">
      <c r="A40" s="389"/>
      <c r="B40" s="400"/>
      <c r="C40" s="143"/>
      <c r="D40" s="213"/>
      <c r="E40" s="144"/>
      <c r="F40" s="134"/>
      <c r="G40" s="143"/>
      <c r="H40" s="90" t="s">
        <v>275</v>
      </c>
      <c r="I40" s="215" t="s">
        <v>194</v>
      </c>
      <c r="J40" s="92" t="s">
        <v>277</v>
      </c>
      <c r="K40" s="124">
        <v>1</v>
      </c>
      <c r="L40" s="298" t="s">
        <v>503</v>
      </c>
      <c r="M40" s="7" t="s">
        <v>278</v>
      </c>
      <c r="N40" s="285"/>
      <c r="O40" s="283">
        <v>44286</v>
      </c>
      <c r="P40" s="298" t="s">
        <v>503</v>
      </c>
      <c r="Q40" s="1"/>
      <c r="R40" s="1"/>
      <c r="S40" s="1"/>
      <c r="T40" s="1"/>
      <c r="U40" s="1"/>
      <c r="V40" s="1"/>
      <c r="W40" s="1"/>
      <c r="X40" s="1"/>
      <c r="Y40" s="1"/>
    </row>
    <row r="41" spans="1:25" ht="48" customHeight="1" x14ac:dyDescent="0.2">
      <c r="A41" s="389"/>
      <c r="B41" s="400"/>
      <c r="C41" s="143"/>
      <c r="D41" s="213"/>
      <c r="E41" s="144"/>
      <c r="F41" s="134"/>
      <c r="G41" s="143"/>
      <c r="H41" s="90" t="s">
        <v>279</v>
      </c>
      <c r="I41" s="215" t="s">
        <v>194</v>
      </c>
      <c r="J41" s="92" t="s">
        <v>281</v>
      </c>
      <c r="K41" s="124">
        <v>1</v>
      </c>
      <c r="L41" s="298" t="s">
        <v>503</v>
      </c>
      <c r="M41" s="7" t="s">
        <v>282</v>
      </c>
      <c r="N41" s="285"/>
      <c r="O41" s="283">
        <v>44286</v>
      </c>
      <c r="P41" s="298" t="s">
        <v>503</v>
      </c>
      <c r="Q41" s="1"/>
      <c r="R41" s="1"/>
      <c r="S41" s="1"/>
      <c r="T41" s="1"/>
      <c r="U41" s="1"/>
      <c r="V41" s="1"/>
      <c r="W41" s="1"/>
      <c r="X41" s="1"/>
      <c r="Y41" s="1"/>
    </row>
    <row r="42" spans="1:25" ht="48" customHeight="1" x14ac:dyDescent="0.2">
      <c r="A42" s="389"/>
      <c r="B42" s="400"/>
      <c r="C42" s="143"/>
      <c r="D42" s="213"/>
      <c r="E42" s="145"/>
      <c r="F42" s="134"/>
      <c r="G42" s="143"/>
      <c r="H42" s="204" t="s">
        <v>283</v>
      </c>
      <c r="I42" s="215" t="s">
        <v>194</v>
      </c>
      <c r="J42" s="92" t="s">
        <v>285</v>
      </c>
      <c r="K42" s="301">
        <v>1</v>
      </c>
      <c r="L42" s="301">
        <v>1</v>
      </c>
      <c r="M42" s="7" t="s">
        <v>286</v>
      </c>
      <c r="N42" s="285" t="s">
        <v>524</v>
      </c>
      <c r="O42" s="283">
        <v>44286</v>
      </c>
      <c r="P42" s="306" t="s">
        <v>525</v>
      </c>
      <c r="Q42" s="1"/>
      <c r="R42" s="1"/>
      <c r="S42" s="1"/>
      <c r="T42" s="1"/>
      <c r="U42" s="1"/>
      <c r="V42" s="1"/>
      <c r="W42" s="1"/>
      <c r="X42" s="1"/>
      <c r="Y42" s="1"/>
    </row>
    <row r="43" spans="1:25" ht="48" customHeight="1" x14ac:dyDescent="0.2">
      <c r="A43" s="389"/>
      <c r="B43" s="400"/>
      <c r="C43" s="143"/>
      <c r="D43" s="202"/>
      <c r="E43" s="221"/>
      <c r="F43" s="221"/>
      <c r="G43" s="143"/>
      <c r="H43" s="135" t="s">
        <v>275</v>
      </c>
      <c r="I43" s="211" t="s">
        <v>153</v>
      </c>
      <c r="J43" s="7" t="s">
        <v>277</v>
      </c>
      <c r="K43" s="301">
        <v>1</v>
      </c>
      <c r="L43" s="298" t="s">
        <v>503</v>
      </c>
      <c r="M43" s="7" t="s">
        <v>278</v>
      </c>
      <c r="N43" s="285"/>
      <c r="O43" s="283">
        <v>44286</v>
      </c>
      <c r="P43" s="298" t="s">
        <v>503</v>
      </c>
      <c r="Q43" s="1"/>
      <c r="R43" s="1"/>
      <c r="S43" s="1"/>
      <c r="T43" s="1"/>
      <c r="U43" s="1"/>
      <c r="V43" s="1"/>
      <c r="W43" s="1"/>
      <c r="X43" s="1"/>
      <c r="Y43" s="1"/>
    </row>
    <row r="44" spans="1:25" ht="48" customHeight="1" thickBot="1" x14ac:dyDescent="0.25">
      <c r="A44" s="389"/>
      <c r="B44" s="401"/>
      <c r="C44" s="154"/>
      <c r="D44" s="203"/>
      <c r="E44" s="155"/>
      <c r="F44" s="155"/>
      <c r="G44" s="154"/>
      <c r="H44" s="156" t="s">
        <v>289</v>
      </c>
      <c r="I44" s="220" t="s">
        <v>291</v>
      </c>
      <c r="J44" s="76" t="s">
        <v>292</v>
      </c>
      <c r="K44" s="307">
        <v>1</v>
      </c>
      <c r="L44" s="307">
        <v>1</v>
      </c>
      <c r="M44" s="76" t="s">
        <v>293</v>
      </c>
      <c r="N44" s="308" t="s">
        <v>526</v>
      </c>
      <c r="O44" s="291">
        <v>44286</v>
      </c>
      <c r="P44" s="309" t="s">
        <v>527</v>
      </c>
      <c r="Q44" s="1"/>
      <c r="R44" s="1"/>
      <c r="S44" s="1"/>
      <c r="T44" s="1"/>
      <c r="U44" s="1"/>
      <c r="V44" s="1"/>
      <c r="W44" s="1"/>
      <c r="X44" s="1"/>
      <c r="Y44" s="1"/>
    </row>
    <row r="45" spans="1:25" ht="48" customHeight="1" x14ac:dyDescent="0.2">
      <c r="A45" s="396">
        <v>4</v>
      </c>
      <c r="B45" s="386" t="s">
        <v>294</v>
      </c>
      <c r="C45" s="408" t="s">
        <v>295</v>
      </c>
      <c r="D45" s="209" t="s">
        <v>169</v>
      </c>
      <c r="E45" s="408" t="s">
        <v>296</v>
      </c>
      <c r="F45" s="209" t="s">
        <v>297</v>
      </c>
      <c r="G45" s="405" t="s">
        <v>298</v>
      </c>
      <c r="H45" s="219" t="s">
        <v>299</v>
      </c>
      <c r="I45" s="219" t="s">
        <v>154</v>
      </c>
      <c r="J45" s="61" t="s">
        <v>301</v>
      </c>
      <c r="K45" s="310">
        <v>1</v>
      </c>
      <c r="L45" s="310">
        <v>1</v>
      </c>
      <c r="M45" s="61" t="s">
        <v>174</v>
      </c>
      <c r="N45" s="311" t="s">
        <v>526</v>
      </c>
      <c r="O45" s="294">
        <v>44286</v>
      </c>
      <c r="P45" s="312" t="s">
        <v>528</v>
      </c>
      <c r="Q45" s="1"/>
      <c r="R45" s="1"/>
      <c r="S45" s="1"/>
      <c r="T45" s="1"/>
      <c r="U45" s="1"/>
      <c r="V45" s="1"/>
      <c r="W45" s="1"/>
      <c r="X45" s="1"/>
      <c r="Y45" s="1"/>
    </row>
    <row r="46" spans="1:25" ht="48" customHeight="1" x14ac:dyDescent="0.2">
      <c r="A46" s="397"/>
      <c r="B46" s="387"/>
      <c r="C46" s="395"/>
      <c r="D46" s="202" t="s">
        <v>175</v>
      </c>
      <c r="E46" s="395"/>
      <c r="F46" s="202" t="s">
        <v>302</v>
      </c>
      <c r="G46" s="406"/>
      <c r="H46" s="211" t="s">
        <v>303</v>
      </c>
      <c r="I46" s="211" t="s">
        <v>154</v>
      </c>
      <c r="J46" s="7" t="s">
        <v>305</v>
      </c>
      <c r="K46" s="301">
        <v>1</v>
      </c>
      <c r="L46" s="303">
        <v>1</v>
      </c>
      <c r="M46" s="180" t="s">
        <v>174</v>
      </c>
      <c r="N46" s="288" t="s">
        <v>529</v>
      </c>
      <c r="O46" s="283">
        <v>44286</v>
      </c>
      <c r="P46" s="306" t="s">
        <v>530</v>
      </c>
      <c r="Q46" s="1"/>
      <c r="R46" s="1"/>
      <c r="S46" s="1"/>
      <c r="T46" s="1"/>
      <c r="U46" s="1"/>
      <c r="V46" s="1"/>
      <c r="W46" s="1"/>
      <c r="X46" s="1"/>
      <c r="Y46" s="1"/>
    </row>
    <row r="47" spans="1:25" ht="48" customHeight="1" x14ac:dyDescent="0.3">
      <c r="A47" s="397"/>
      <c r="B47" s="387"/>
      <c r="C47" s="395"/>
      <c r="D47" s="202" t="s">
        <v>306</v>
      </c>
      <c r="E47" s="395"/>
      <c r="F47" s="202" t="s">
        <v>307</v>
      </c>
      <c r="G47" s="406"/>
      <c r="H47" s="118"/>
      <c r="I47" s="163"/>
      <c r="J47" s="313"/>
      <c r="K47" s="313"/>
      <c r="L47" s="287"/>
      <c r="M47" s="285"/>
      <c r="N47" s="285"/>
      <c r="O47" s="283">
        <v>44286</v>
      </c>
      <c r="P47" s="298"/>
      <c r="Q47" s="1"/>
      <c r="R47" s="1"/>
      <c r="S47" s="1"/>
      <c r="T47" s="1"/>
      <c r="U47" s="1"/>
      <c r="V47" s="1"/>
      <c r="W47" s="1"/>
      <c r="X47" s="1"/>
      <c r="Y47" s="1"/>
    </row>
    <row r="48" spans="1:25" ht="48" customHeight="1" thickBot="1" x14ac:dyDescent="0.35">
      <c r="A48" s="398"/>
      <c r="B48" s="388"/>
      <c r="C48" s="409"/>
      <c r="D48" s="203" t="s">
        <v>308</v>
      </c>
      <c r="E48" s="409"/>
      <c r="F48" s="203" t="s">
        <v>309</v>
      </c>
      <c r="G48" s="407"/>
      <c r="H48" s="147"/>
      <c r="I48" s="175"/>
      <c r="J48" s="314"/>
      <c r="K48" s="314"/>
      <c r="L48" s="289"/>
      <c r="M48" s="290"/>
      <c r="N48" s="315"/>
      <c r="O48" s="291">
        <v>44286</v>
      </c>
      <c r="P48" s="292"/>
      <c r="Q48" s="1"/>
      <c r="R48" s="1"/>
      <c r="S48" s="1"/>
      <c r="T48" s="1"/>
      <c r="U48" s="1"/>
      <c r="V48" s="1"/>
      <c r="W48" s="1"/>
      <c r="X48" s="1"/>
      <c r="Y48" s="1"/>
    </row>
    <row r="49" spans="1:25" ht="48" customHeight="1" x14ac:dyDescent="0.2">
      <c r="A49" s="390">
        <v>5</v>
      </c>
      <c r="B49" s="386" t="s">
        <v>310</v>
      </c>
      <c r="C49" s="453" t="s">
        <v>311</v>
      </c>
      <c r="D49" s="246" t="s">
        <v>312</v>
      </c>
      <c r="E49" s="408" t="s">
        <v>313</v>
      </c>
      <c r="F49" s="246" t="s">
        <v>314</v>
      </c>
      <c r="G49" s="405" t="s">
        <v>315</v>
      </c>
      <c r="H49" s="240" t="s">
        <v>677</v>
      </c>
      <c r="I49" s="241" t="s">
        <v>318</v>
      </c>
      <c r="J49" s="78" t="s">
        <v>26</v>
      </c>
      <c r="K49" s="78" t="s">
        <v>320</v>
      </c>
      <c r="L49" s="316" t="s">
        <v>654</v>
      </c>
      <c r="M49" s="317" t="s">
        <v>174</v>
      </c>
      <c r="N49" s="318" t="s">
        <v>661</v>
      </c>
      <c r="O49" s="319">
        <v>44286</v>
      </c>
      <c r="P49" s="320" t="s">
        <v>662</v>
      </c>
      <c r="Q49" s="1"/>
      <c r="R49" s="1"/>
      <c r="S49" s="1"/>
      <c r="T49" s="1"/>
      <c r="U49" s="1"/>
      <c r="V49" s="1"/>
      <c r="W49" s="1"/>
      <c r="X49" s="1"/>
      <c r="Y49" s="1"/>
    </row>
    <row r="50" spans="1:25" ht="48" customHeight="1" x14ac:dyDescent="0.2">
      <c r="A50" s="391"/>
      <c r="B50" s="387"/>
      <c r="C50" s="437"/>
      <c r="D50" s="244" t="s">
        <v>321</v>
      </c>
      <c r="E50" s="395"/>
      <c r="F50" s="395" t="s">
        <v>322</v>
      </c>
      <c r="G50" s="406"/>
      <c r="H50" s="452" t="s">
        <v>323</v>
      </c>
      <c r="I50" s="242" t="s">
        <v>318</v>
      </c>
      <c r="J50" s="180" t="s">
        <v>26</v>
      </c>
      <c r="K50" s="180" t="s">
        <v>663</v>
      </c>
      <c r="L50" s="321" t="s">
        <v>659</v>
      </c>
      <c r="M50" s="322" t="s">
        <v>174</v>
      </c>
      <c r="N50" s="318" t="s">
        <v>660</v>
      </c>
      <c r="O50" s="323">
        <v>44286</v>
      </c>
      <c r="P50" s="318" t="s">
        <v>664</v>
      </c>
      <c r="Q50" s="1"/>
      <c r="R50" s="1"/>
      <c r="S50" s="1"/>
      <c r="T50" s="1"/>
      <c r="U50" s="1"/>
      <c r="V50" s="1"/>
      <c r="W50" s="1"/>
      <c r="X50" s="1"/>
      <c r="Y50" s="1"/>
    </row>
    <row r="51" spans="1:25" ht="48" customHeight="1" x14ac:dyDescent="0.2">
      <c r="A51" s="391"/>
      <c r="B51" s="387"/>
      <c r="C51" s="437"/>
      <c r="D51" s="244" t="s">
        <v>207</v>
      </c>
      <c r="E51" s="395"/>
      <c r="F51" s="395"/>
      <c r="G51" s="406"/>
      <c r="H51" s="452"/>
      <c r="I51" s="242" t="s">
        <v>318</v>
      </c>
      <c r="J51" s="180" t="s">
        <v>26</v>
      </c>
      <c r="K51" s="180" t="s">
        <v>327</v>
      </c>
      <c r="L51" s="287" t="s">
        <v>656</v>
      </c>
      <c r="M51" s="322" t="s">
        <v>174</v>
      </c>
      <c r="N51" s="318" t="s">
        <v>656</v>
      </c>
      <c r="O51" s="323">
        <v>44286</v>
      </c>
      <c r="P51" s="284" t="s">
        <v>678</v>
      </c>
      <c r="Q51" s="1"/>
      <c r="R51" s="1"/>
      <c r="S51" s="1"/>
      <c r="T51" s="1"/>
      <c r="U51" s="1"/>
      <c r="V51" s="1"/>
      <c r="W51" s="1"/>
      <c r="X51" s="1"/>
      <c r="Y51" s="1"/>
    </row>
    <row r="52" spans="1:25" ht="48" customHeight="1" x14ac:dyDescent="0.2">
      <c r="A52" s="391"/>
      <c r="B52" s="387"/>
      <c r="C52" s="437"/>
      <c r="D52" s="244" t="s">
        <v>328</v>
      </c>
      <c r="E52" s="395"/>
      <c r="F52" s="395" t="s">
        <v>329</v>
      </c>
      <c r="G52" s="406"/>
      <c r="H52" s="245" t="s">
        <v>330</v>
      </c>
      <c r="I52" s="242" t="s">
        <v>332</v>
      </c>
      <c r="J52" s="286" t="s">
        <v>334</v>
      </c>
      <c r="K52" s="301" t="s">
        <v>333</v>
      </c>
      <c r="L52" s="301">
        <v>1</v>
      </c>
      <c r="M52" s="180" t="s">
        <v>335</v>
      </c>
      <c r="N52" s="312" t="s">
        <v>531</v>
      </c>
      <c r="O52" s="324">
        <v>44286</v>
      </c>
      <c r="P52" s="312" t="s">
        <v>532</v>
      </c>
      <c r="Q52" s="1"/>
      <c r="R52" s="1"/>
      <c r="S52" s="1"/>
      <c r="T52" s="1"/>
      <c r="U52" s="1"/>
      <c r="V52" s="1"/>
      <c r="W52" s="1"/>
      <c r="X52" s="1"/>
      <c r="Y52" s="1"/>
    </row>
    <row r="53" spans="1:25" ht="48" customHeight="1" x14ac:dyDescent="0.2">
      <c r="A53" s="391"/>
      <c r="B53" s="387"/>
      <c r="C53" s="437"/>
      <c r="D53" s="244" t="s">
        <v>188</v>
      </c>
      <c r="E53" s="395"/>
      <c r="F53" s="395"/>
      <c r="G53" s="406"/>
      <c r="H53" s="245" t="s">
        <v>174</v>
      </c>
      <c r="I53" s="242" t="s">
        <v>332</v>
      </c>
      <c r="J53" s="286" t="s">
        <v>679</v>
      </c>
      <c r="K53" s="301">
        <v>1</v>
      </c>
      <c r="L53" s="301">
        <v>1</v>
      </c>
      <c r="M53" s="180" t="s">
        <v>174</v>
      </c>
      <c r="N53" s="306" t="s">
        <v>533</v>
      </c>
      <c r="O53" s="324">
        <v>44286</v>
      </c>
      <c r="P53" s="306" t="s">
        <v>534</v>
      </c>
      <c r="Q53" s="1"/>
      <c r="R53" s="1"/>
      <c r="S53" s="1"/>
      <c r="T53" s="1"/>
      <c r="U53" s="1"/>
      <c r="V53" s="1"/>
      <c r="W53" s="1"/>
      <c r="X53" s="1"/>
      <c r="Y53" s="1"/>
    </row>
    <row r="54" spans="1:25" ht="48" customHeight="1" x14ac:dyDescent="0.2">
      <c r="A54" s="391"/>
      <c r="B54" s="387"/>
      <c r="C54" s="437"/>
      <c r="D54" s="244" t="s">
        <v>338</v>
      </c>
      <c r="E54" s="395"/>
      <c r="F54" s="395" t="s">
        <v>329</v>
      </c>
      <c r="G54" s="406"/>
      <c r="H54" s="245" t="s">
        <v>339</v>
      </c>
      <c r="I54" s="242" t="s">
        <v>318</v>
      </c>
      <c r="J54" s="7" t="s">
        <v>341</v>
      </c>
      <c r="K54" s="301">
        <v>1</v>
      </c>
      <c r="L54" s="301">
        <v>1</v>
      </c>
      <c r="M54" s="7" t="s">
        <v>342</v>
      </c>
      <c r="N54" s="306">
        <v>0</v>
      </c>
      <c r="O54" s="283">
        <v>44286</v>
      </c>
      <c r="P54" s="284" t="s">
        <v>535</v>
      </c>
      <c r="Q54" s="1"/>
      <c r="R54" s="1"/>
      <c r="S54" s="1"/>
      <c r="T54" s="1"/>
      <c r="U54" s="1"/>
      <c r="V54" s="1"/>
      <c r="W54" s="1"/>
      <c r="X54" s="1"/>
      <c r="Y54" s="1"/>
    </row>
    <row r="55" spans="1:25" ht="48" customHeight="1" x14ac:dyDescent="0.2">
      <c r="A55" s="391"/>
      <c r="B55" s="387"/>
      <c r="C55" s="437"/>
      <c r="D55" s="244" t="s">
        <v>343</v>
      </c>
      <c r="E55" s="395"/>
      <c r="F55" s="395"/>
      <c r="G55" s="406"/>
      <c r="H55" s="245" t="s">
        <v>344</v>
      </c>
      <c r="I55" s="242" t="s">
        <v>318</v>
      </c>
      <c r="J55" s="7" t="s">
        <v>341</v>
      </c>
      <c r="K55" s="301">
        <v>1</v>
      </c>
      <c r="L55" s="301">
        <v>1</v>
      </c>
      <c r="M55" s="7" t="s">
        <v>342</v>
      </c>
      <c r="N55" s="306" t="s">
        <v>536</v>
      </c>
      <c r="O55" s="283">
        <v>44286</v>
      </c>
      <c r="P55" s="284" t="s">
        <v>535</v>
      </c>
      <c r="Q55" s="1"/>
      <c r="R55" s="1"/>
      <c r="S55" s="1"/>
      <c r="T55" s="1"/>
      <c r="U55" s="1"/>
      <c r="V55" s="1"/>
      <c r="W55" s="1"/>
      <c r="X55" s="1"/>
      <c r="Y55" s="1"/>
    </row>
    <row r="56" spans="1:25" ht="48" customHeight="1" x14ac:dyDescent="0.2">
      <c r="A56" s="391"/>
      <c r="B56" s="387"/>
      <c r="C56" s="437"/>
      <c r="D56" s="244" t="s">
        <v>346</v>
      </c>
      <c r="E56" s="395"/>
      <c r="F56" s="395" t="s">
        <v>347</v>
      </c>
      <c r="G56" s="406"/>
      <c r="H56" s="245" t="s">
        <v>348</v>
      </c>
      <c r="I56" s="242" t="s">
        <v>318</v>
      </c>
      <c r="J56" s="7" t="s">
        <v>341</v>
      </c>
      <c r="K56" s="301">
        <v>1</v>
      </c>
      <c r="L56" s="301">
        <v>1</v>
      </c>
      <c r="M56" s="7" t="s">
        <v>342</v>
      </c>
      <c r="N56" s="306" t="s">
        <v>537</v>
      </c>
      <c r="O56" s="283">
        <v>44286</v>
      </c>
      <c r="P56" s="284" t="s">
        <v>535</v>
      </c>
      <c r="Q56" s="1"/>
      <c r="R56" s="1"/>
      <c r="S56" s="1"/>
      <c r="T56" s="1"/>
      <c r="U56" s="1"/>
      <c r="V56" s="1"/>
      <c r="W56" s="1"/>
      <c r="X56" s="1"/>
      <c r="Y56" s="1"/>
    </row>
    <row r="57" spans="1:25" ht="48" customHeight="1" x14ac:dyDescent="0.2">
      <c r="A57" s="391"/>
      <c r="B57" s="387"/>
      <c r="C57" s="437"/>
      <c r="D57" s="244" t="s">
        <v>350</v>
      </c>
      <c r="E57" s="395"/>
      <c r="F57" s="395"/>
      <c r="G57" s="406"/>
      <c r="H57" s="245" t="s">
        <v>351</v>
      </c>
      <c r="I57" s="242" t="s">
        <v>318</v>
      </c>
      <c r="J57" s="7" t="s">
        <v>341</v>
      </c>
      <c r="K57" s="301">
        <v>1</v>
      </c>
      <c r="L57" s="301">
        <v>1</v>
      </c>
      <c r="M57" s="7" t="s">
        <v>342</v>
      </c>
      <c r="N57" s="306" t="s">
        <v>538</v>
      </c>
      <c r="O57" s="283">
        <v>44286</v>
      </c>
      <c r="P57" s="284" t="s">
        <v>535</v>
      </c>
      <c r="Q57" s="1"/>
      <c r="R57" s="1"/>
      <c r="S57" s="1"/>
      <c r="T57" s="1"/>
      <c r="U57" s="1"/>
      <c r="V57" s="1"/>
      <c r="W57" s="1"/>
      <c r="X57" s="1"/>
      <c r="Y57" s="1"/>
    </row>
    <row r="58" spans="1:25" ht="48" customHeight="1" x14ac:dyDescent="0.2">
      <c r="A58" s="391"/>
      <c r="B58" s="387"/>
      <c r="C58" s="437"/>
      <c r="D58" s="244" t="s">
        <v>353</v>
      </c>
      <c r="E58" s="395"/>
      <c r="F58" s="395" t="s">
        <v>354</v>
      </c>
      <c r="G58" s="406"/>
      <c r="H58" s="245" t="s">
        <v>631</v>
      </c>
      <c r="I58" s="242" t="s">
        <v>680</v>
      </c>
      <c r="J58" s="7" t="s">
        <v>681</v>
      </c>
      <c r="K58" s="301" t="s">
        <v>174</v>
      </c>
      <c r="L58" s="287" t="s">
        <v>558</v>
      </c>
      <c r="M58" s="7" t="s">
        <v>174</v>
      </c>
      <c r="N58" s="306" t="s">
        <v>682</v>
      </c>
      <c r="O58" s="283">
        <v>44286</v>
      </c>
      <c r="P58" s="7" t="s">
        <v>632</v>
      </c>
      <c r="Q58" s="1"/>
      <c r="R58" s="1"/>
      <c r="S58" s="1"/>
      <c r="T58" s="1"/>
      <c r="U58" s="1"/>
      <c r="V58" s="1"/>
      <c r="W58" s="1"/>
      <c r="X58" s="1"/>
      <c r="Y58" s="1"/>
    </row>
    <row r="59" spans="1:25" ht="48" customHeight="1" x14ac:dyDescent="0.2">
      <c r="A59" s="392"/>
      <c r="B59" s="387"/>
      <c r="C59" s="437"/>
      <c r="D59" s="244" t="s">
        <v>360</v>
      </c>
      <c r="E59" s="395"/>
      <c r="F59" s="395"/>
      <c r="G59" s="406"/>
      <c r="H59" s="153"/>
      <c r="I59" s="118"/>
      <c r="J59" s="7"/>
      <c r="K59" s="301"/>
      <c r="L59" s="287"/>
      <c r="M59" s="7"/>
      <c r="N59" s="306"/>
      <c r="O59" s="283"/>
      <c r="P59" s="298"/>
      <c r="Q59" s="1"/>
      <c r="R59" s="1"/>
      <c r="S59" s="1"/>
      <c r="T59" s="1"/>
      <c r="U59" s="1"/>
      <c r="V59" s="1"/>
      <c r="W59" s="1"/>
      <c r="X59" s="1"/>
      <c r="Y59" s="1"/>
    </row>
    <row r="60" spans="1:25" ht="48" customHeight="1" x14ac:dyDescent="0.2">
      <c r="A60" s="392"/>
      <c r="B60" s="387"/>
      <c r="C60" s="437"/>
      <c r="D60" s="244"/>
      <c r="E60" s="395"/>
      <c r="F60" s="395"/>
      <c r="G60" s="406"/>
      <c r="H60" s="245"/>
      <c r="I60" s="242"/>
      <c r="J60" s="7"/>
      <c r="K60" s="301"/>
      <c r="L60" s="287"/>
      <c r="M60" s="7"/>
      <c r="N60" s="306"/>
      <c r="O60" s="283">
        <v>44286</v>
      </c>
      <c r="P60" s="298"/>
      <c r="Q60" s="1"/>
      <c r="R60" s="1"/>
      <c r="S60" s="1"/>
      <c r="T60" s="1"/>
      <c r="U60" s="1"/>
      <c r="V60" s="1"/>
      <c r="W60" s="1"/>
      <c r="X60" s="1"/>
      <c r="Y60" s="1"/>
    </row>
    <row r="61" spans="1:25" ht="48" customHeight="1" thickBot="1" x14ac:dyDescent="0.25">
      <c r="A61" s="393"/>
      <c r="B61" s="388"/>
      <c r="C61" s="454"/>
      <c r="D61" s="247"/>
      <c r="E61" s="409"/>
      <c r="F61" s="409"/>
      <c r="G61" s="407"/>
      <c r="H61" s="167"/>
      <c r="I61" s="243"/>
      <c r="J61" s="76"/>
      <c r="K61" s="96"/>
      <c r="L61" s="289"/>
      <c r="M61" s="76"/>
      <c r="N61" s="306"/>
      <c r="O61" s="291">
        <v>44286</v>
      </c>
      <c r="P61" s="292"/>
      <c r="Q61" s="1"/>
      <c r="R61" s="1"/>
      <c r="S61" s="1"/>
      <c r="T61" s="1"/>
      <c r="U61" s="1"/>
      <c r="V61" s="1"/>
      <c r="W61" s="1"/>
      <c r="X61" s="1"/>
      <c r="Y61" s="1"/>
    </row>
    <row r="62" spans="1:25" ht="48" customHeight="1" x14ac:dyDescent="0.2">
      <c r="A62" s="402">
        <v>6</v>
      </c>
      <c r="B62" s="438" t="s">
        <v>363</v>
      </c>
      <c r="C62" s="394" t="s">
        <v>364</v>
      </c>
      <c r="D62" s="394" t="s">
        <v>328</v>
      </c>
      <c r="E62" s="439" t="s">
        <v>683</v>
      </c>
      <c r="F62" s="214" t="s">
        <v>366</v>
      </c>
      <c r="G62" s="448" t="s">
        <v>367</v>
      </c>
      <c r="H62" s="149" t="s">
        <v>368</v>
      </c>
      <c r="I62" s="210" t="s">
        <v>370</v>
      </c>
      <c r="J62" s="61" t="s">
        <v>372</v>
      </c>
      <c r="K62" s="325">
        <v>1</v>
      </c>
      <c r="L62" s="325">
        <v>1</v>
      </c>
      <c r="M62" s="61" t="s">
        <v>373</v>
      </c>
      <c r="N62" s="306" t="s">
        <v>539</v>
      </c>
      <c r="O62" s="294">
        <v>44286</v>
      </c>
      <c r="P62" s="326" t="s">
        <v>540</v>
      </c>
      <c r="Q62" s="1"/>
      <c r="R62" s="1"/>
      <c r="S62" s="1"/>
      <c r="T62" s="1"/>
      <c r="U62" s="1"/>
      <c r="V62" s="1"/>
      <c r="W62" s="1"/>
      <c r="X62" s="1"/>
      <c r="Y62" s="1"/>
    </row>
    <row r="63" spans="1:25" ht="48" customHeight="1" x14ac:dyDescent="0.2">
      <c r="A63" s="403"/>
      <c r="B63" s="387"/>
      <c r="C63" s="395"/>
      <c r="D63" s="395"/>
      <c r="E63" s="406"/>
      <c r="F63" s="202" t="s">
        <v>374</v>
      </c>
      <c r="G63" s="449"/>
      <c r="H63" s="132" t="s">
        <v>684</v>
      </c>
      <c r="I63" s="211" t="s">
        <v>370</v>
      </c>
      <c r="J63" s="7" t="s">
        <v>377</v>
      </c>
      <c r="K63" s="327">
        <v>1</v>
      </c>
      <c r="L63" s="327">
        <v>1</v>
      </c>
      <c r="M63" s="7" t="s">
        <v>378</v>
      </c>
      <c r="N63" s="306" t="s">
        <v>541</v>
      </c>
      <c r="O63" s="283">
        <v>44286</v>
      </c>
      <c r="P63" s="326" t="s">
        <v>542</v>
      </c>
      <c r="Q63" s="1"/>
      <c r="R63" s="1"/>
      <c r="S63" s="1"/>
      <c r="T63" s="1"/>
      <c r="U63" s="1"/>
      <c r="V63" s="1"/>
      <c r="W63" s="1"/>
      <c r="X63" s="1"/>
      <c r="Y63" s="1"/>
    </row>
    <row r="64" spans="1:25" ht="48" customHeight="1" x14ac:dyDescent="0.2">
      <c r="A64" s="403"/>
      <c r="B64" s="387"/>
      <c r="C64" s="395"/>
      <c r="D64" s="395" t="s">
        <v>160</v>
      </c>
      <c r="E64" s="406"/>
      <c r="F64" s="202" t="s">
        <v>379</v>
      </c>
      <c r="G64" s="449"/>
      <c r="H64" s="132"/>
      <c r="I64" s="211"/>
      <c r="J64" s="7"/>
      <c r="K64" s="327"/>
      <c r="L64" s="327"/>
      <c r="M64" s="7"/>
      <c r="N64" s="306"/>
      <c r="O64" s="283"/>
      <c r="P64" s="326"/>
      <c r="Q64" s="1"/>
      <c r="R64" s="1"/>
      <c r="S64" s="1"/>
      <c r="T64" s="1"/>
      <c r="U64" s="1"/>
      <c r="V64" s="1"/>
      <c r="W64" s="1"/>
      <c r="X64" s="1"/>
      <c r="Y64" s="1"/>
    </row>
    <row r="65" spans="1:25" ht="48" customHeight="1" x14ac:dyDescent="0.2">
      <c r="A65" s="403"/>
      <c r="B65" s="387"/>
      <c r="C65" s="395"/>
      <c r="D65" s="395"/>
      <c r="E65" s="406"/>
      <c r="F65" s="202" t="s">
        <v>381</v>
      </c>
      <c r="G65" s="449"/>
      <c r="H65" s="428" t="s">
        <v>382</v>
      </c>
      <c r="I65" s="211" t="s">
        <v>370</v>
      </c>
      <c r="J65" s="7" t="s">
        <v>543</v>
      </c>
      <c r="K65" s="327">
        <v>1</v>
      </c>
      <c r="L65" s="327">
        <v>1</v>
      </c>
      <c r="M65" s="7" t="s">
        <v>385</v>
      </c>
      <c r="N65" s="306" t="s">
        <v>544</v>
      </c>
      <c r="O65" s="283">
        <v>44286</v>
      </c>
      <c r="P65" s="326" t="s">
        <v>545</v>
      </c>
      <c r="Q65" s="1"/>
      <c r="R65" s="1"/>
      <c r="S65" s="1"/>
      <c r="T65" s="1"/>
      <c r="U65" s="1"/>
      <c r="V65" s="1"/>
      <c r="W65" s="1"/>
      <c r="X65" s="1"/>
      <c r="Y65" s="1"/>
    </row>
    <row r="66" spans="1:25" ht="48" customHeight="1" x14ac:dyDescent="0.2">
      <c r="A66" s="403"/>
      <c r="B66" s="387"/>
      <c r="C66" s="395"/>
      <c r="D66" s="202"/>
      <c r="E66" s="406"/>
      <c r="F66" s="202"/>
      <c r="G66" s="449"/>
      <c r="H66" s="445"/>
      <c r="I66" s="211" t="s">
        <v>370</v>
      </c>
      <c r="J66" s="7" t="s">
        <v>386</v>
      </c>
      <c r="K66" s="327">
        <v>1</v>
      </c>
      <c r="L66" s="327">
        <v>1</v>
      </c>
      <c r="M66" s="7" t="s">
        <v>385</v>
      </c>
      <c r="N66" s="306" t="s">
        <v>544</v>
      </c>
      <c r="O66" s="283">
        <v>44286</v>
      </c>
      <c r="P66" s="326" t="s">
        <v>546</v>
      </c>
      <c r="Q66" s="1"/>
      <c r="R66" s="1"/>
      <c r="S66" s="1"/>
      <c r="T66" s="1"/>
      <c r="U66" s="1"/>
      <c r="V66" s="1"/>
      <c r="W66" s="1"/>
      <c r="X66" s="1"/>
      <c r="Y66" s="1"/>
    </row>
    <row r="67" spans="1:25" ht="48" customHeight="1" x14ac:dyDescent="0.2">
      <c r="A67" s="403"/>
      <c r="B67" s="387"/>
      <c r="C67" s="395"/>
      <c r="D67" s="395" t="s">
        <v>387</v>
      </c>
      <c r="E67" s="406"/>
      <c r="F67" s="202" t="s">
        <v>388</v>
      </c>
      <c r="G67" s="449"/>
      <c r="H67" s="132" t="s">
        <v>389</v>
      </c>
      <c r="I67" s="211" t="s">
        <v>370</v>
      </c>
      <c r="J67" s="7" t="s">
        <v>391</v>
      </c>
      <c r="K67" s="327">
        <v>1</v>
      </c>
      <c r="L67" s="327">
        <v>1</v>
      </c>
      <c r="M67" s="7" t="s">
        <v>392</v>
      </c>
      <c r="N67" s="306" t="s">
        <v>547</v>
      </c>
      <c r="O67" s="283">
        <v>44286</v>
      </c>
      <c r="P67" s="326" t="s">
        <v>548</v>
      </c>
      <c r="Q67" s="1"/>
      <c r="R67" s="1"/>
      <c r="S67" s="1"/>
      <c r="T67" s="1"/>
      <c r="U67" s="1"/>
      <c r="V67" s="1"/>
      <c r="W67" s="1"/>
      <c r="X67" s="1"/>
      <c r="Y67" s="1"/>
    </row>
    <row r="68" spans="1:25" ht="48" customHeight="1" x14ac:dyDescent="0.2">
      <c r="A68" s="403"/>
      <c r="B68" s="387"/>
      <c r="C68" s="395"/>
      <c r="D68" s="395"/>
      <c r="E68" s="406"/>
      <c r="F68" s="202" t="s">
        <v>393</v>
      </c>
      <c r="G68" s="449"/>
      <c r="H68" s="132" t="s">
        <v>394</v>
      </c>
      <c r="I68" s="211" t="s">
        <v>370</v>
      </c>
      <c r="J68" s="7" t="s">
        <v>396</v>
      </c>
      <c r="K68" s="327">
        <v>0.15</v>
      </c>
      <c r="L68" s="327">
        <v>1</v>
      </c>
      <c r="M68" s="7" t="s">
        <v>397</v>
      </c>
      <c r="N68" s="306" t="s">
        <v>549</v>
      </c>
      <c r="O68" s="283">
        <v>44286</v>
      </c>
      <c r="P68" s="326" t="s">
        <v>550</v>
      </c>
      <c r="Q68" s="1"/>
      <c r="R68" s="1"/>
      <c r="S68" s="1"/>
      <c r="T68" s="1"/>
      <c r="U68" s="1"/>
      <c r="V68" s="1"/>
      <c r="W68" s="1"/>
      <c r="X68" s="1"/>
      <c r="Y68" s="1"/>
    </row>
    <row r="69" spans="1:25" ht="48" customHeight="1" x14ac:dyDescent="0.2">
      <c r="A69" s="403"/>
      <c r="B69" s="387"/>
      <c r="C69" s="395"/>
      <c r="D69" s="395" t="s">
        <v>207</v>
      </c>
      <c r="E69" s="406"/>
      <c r="F69" s="202" t="s">
        <v>398</v>
      </c>
      <c r="G69" s="449"/>
      <c r="H69" s="132" t="s">
        <v>389</v>
      </c>
      <c r="I69" s="211" t="s">
        <v>370</v>
      </c>
      <c r="J69" s="7" t="s">
        <v>401</v>
      </c>
      <c r="K69" s="327">
        <v>1</v>
      </c>
      <c r="L69" s="327">
        <v>1</v>
      </c>
      <c r="M69" s="7" t="s">
        <v>402</v>
      </c>
      <c r="N69" s="306" t="s">
        <v>551</v>
      </c>
      <c r="O69" s="283">
        <v>44286</v>
      </c>
      <c r="P69" s="326" t="s">
        <v>552</v>
      </c>
      <c r="Q69" s="1">
        <f>+R70/R69</f>
        <v>0.35259528787139183</v>
      </c>
      <c r="R69" s="1">
        <v>490100333</v>
      </c>
      <c r="S69" s="1"/>
      <c r="T69" s="1"/>
      <c r="U69" s="1"/>
      <c r="V69" s="1"/>
      <c r="W69" s="1"/>
      <c r="X69" s="1"/>
      <c r="Y69" s="1"/>
    </row>
    <row r="70" spans="1:25" ht="48" customHeight="1" x14ac:dyDescent="0.2">
      <c r="A70" s="403"/>
      <c r="B70" s="387"/>
      <c r="C70" s="395"/>
      <c r="D70" s="395"/>
      <c r="E70" s="406"/>
      <c r="F70" s="202" t="s">
        <v>403</v>
      </c>
      <c r="G70" s="449"/>
      <c r="H70" s="428" t="s">
        <v>404</v>
      </c>
      <c r="I70" s="211" t="s">
        <v>370</v>
      </c>
      <c r="J70" s="7" t="s">
        <v>553</v>
      </c>
      <c r="K70" s="327">
        <v>1</v>
      </c>
      <c r="L70" s="327">
        <v>0.35249999999999998</v>
      </c>
      <c r="M70" s="7" t="s">
        <v>408</v>
      </c>
      <c r="N70" s="306" t="s">
        <v>554</v>
      </c>
      <c r="O70" s="283">
        <v>44286</v>
      </c>
      <c r="P70" s="326" t="s">
        <v>555</v>
      </c>
      <c r="Q70" s="1">
        <f>490100333/4</f>
        <v>122525083.25</v>
      </c>
      <c r="R70" s="193">
        <v>172807068</v>
      </c>
      <c r="S70" s="1"/>
      <c r="T70" s="1"/>
      <c r="U70" s="1"/>
      <c r="V70" s="1"/>
      <c r="W70" s="1"/>
      <c r="X70" s="1"/>
      <c r="Y70" s="1"/>
    </row>
    <row r="71" spans="1:25" ht="48" customHeight="1" x14ac:dyDescent="0.2">
      <c r="A71" s="403"/>
      <c r="B71" s="387"/>
      <c r="C71" s="395"/>
      <c r="D71" s="202" t="s">
        <v>188</v>
      </c>
      <c r="E71" s="406"/>
      <c r="F71" s="202" t="s">
        <v>409</v>
      </c>
      <c r="G71" s="449"/>
      <c r="H71" s="429"/>
      <c r="I71" s="211" t="s">
        <v>370</v>
      </c>
      <c r="J71" s="7" t="s">
        <v>412</v>
      </c>
      <c r="K71" s="327">
        <v>1</v>
      </c>
      <c r="L71" s="327">
        <v>1</v>
      </c>
      <c r="M71" s="7" t="s">
        <v>413</v>
      </c>
      <c r="N71" s="306" t="s">
        <v>554</v>
      </c>
      <c r="O71" s="283">
        <v>44286</v>
      </c>
      <c r="P71" s="326" t="s">
        <v>556</v>
      </c>
      <c r="Q71" s="1"/>
      <c r="R71" s="1">
        <f>+R70/Q70</f>
        <v>1.4103811514855673</v>
      </c>
      <c r="S71" s="1"/>
      <c r="T71" s="1"/>
      <c r="U71" s="1"/>
      <c r="V71" s="1"/>
      <c r="W71" s="1"/>
      <c r="X71" s="1"/>
      <c r="Y71" s="1"/>
    </row>
    <row r="72" spans="1:25" ht="48" customHeight="1" x14ac:dyDescent="0.2">
      <c r="A72" s="403"/>
      <c r="B72" s="387"/>
      <c r="C72" s="395"/>
      <c r="D72" s="202"/>
      <c r="E72" s="406"/>
      <c r="F72" s="202"/>
      <c r="G72" s="449"/>
      <c r="H72" s="429"/>
      <c r="I72" s="211" t="s">
        <v>370</v>
      </c>
      <c r="J72" s="7" t="s">
        <v>415</v>
      </c>
      <c r="K72" s="327">
        <v>1</v>
      </c>
      <c r="L72" s="327">
        <v>1</v>
      </c>
      <c r="M72" s="7" t="s">
        <v>413</v>
      </c>
      <c r="N72" s="306" t="s">
        <v>554</v>
      </c>
      <c r="O72" s="283">
        <v>44286</v>
      </c>
      <c r="P72" s="326" t="s">
        <v>557</v>
      </c>
      <c r="Q72" s="1"/>
      <c r="R72" s="1"/>
      <c r="S72" s="1"/>
      <c r="T72" s="1"/>
      <c r="U72" s="1"/>
      <c r="V72" s="1"/>
      <c r="W72" s="1"/>
      <c r="X72" s="1"/>
      <c r="Y72" s="1"/>
    </row>
    <row r="73" spans="1:25" ht="48" customHeight="1" x14ac:dyDescent="0.2">
      <c r="A73" s="403"/>
      <c r="B73" s="387"/>
      <c r="C73" s="395"/>
      <c r="D73" s="395" t="s">
        <v>416</v>
      </c>
      <c r="E73" s="406"/>
      <c r="F73" s="202" t="s">
        <v>417</v>
      </c>
      <c r="G73" s="449"/>
      <c r="H73" s="445"/>
      <c r="I73" s="211" t="s">
        <v>370</v>
      </c>
      <c r="J73" s="7" t="s">
        <v>418</v>
      </c>
      <c r="K73" s="328">
        <v>10</v>
      </c>
      <c r="L73" s="327">
        <v>0</v>
      </c>
      <c r="M73" s="7" t="s">
        <v>419</v>
      </c>
      <c r="N73" s="306" t="s">
        <v>558</v>
      </c>
      <c r="O73" s="283">
        <v>44286</v>
      </c>
      <c r="P73" s="326" t="s">
        <v>559</v>
      </c>
      <c r="Q73" s="1"/>
      <c r="R73" s="1"/>
      <c r="S73" s="1"/>
      <c r="T73" s="1"/>
      <c r="U73" s="1"/>
      <c r="V73" s="1"/>
      <c r="W73" s="1"/>
      <c r="X73" s="1"/>
      <c r="Y73" s="1"/>
    </row>
    <row r="74" spans="1:25" ht="48" customHeight="1" thickBot="1" x14ac:dyDescent="0.25">
      <c r="A74" s="432"/>
      <c r="B74" s="442"/>
      <c r="C74" s="440"/>
      <c r="D74" s="440"/>
      <c r="E74" s="441"/>
      <c r="F74" s="203" t="s">
        <v>420</v>
      </c>
      <c r="G74" s="450"/>
      <c r="H74" s="118" t="s">
        <v>560</v>
      </c>
      <c r="I74" s="211" t="s">
        <v>423</v>
      </c>
      <c r="J74" s="7" t="s">
        <v>424</v>
      </c>
      <c r="K74" s="327">
        <v>1</v>
      </c>
      <c r="L74" s="329">
        <v>1</v>
      </c>
      <c r="M74" s="7" t="s">
        <v>425</v>
      </c>
      <c r="N74" s="306" t="s">
        <v>602</v>
      </c>
      <c r="O74" s="283">
        <v>44286</v>
      </c>
      <c r="P74" s="326" t="s">
        <v>603</v>
      </c>
      <c r="Q74" s="1"/>
      <c r="R74" s="1"/>
      <c r="S74" s="1"/>
      <c r="T74" s="1"/>
      <c r="U74" s="1"/>
      <c r="V74" s="1"/>
      <c r="W74" s="1"/>
      <c r="X74" s="1"/>
      <c r="Y74" s="1"/>
    </row>
    <row r="75" spans="1:25" ht="48" customHeight="1" x14ac:dyDescent="0.2">
      <c r="A75" s="432"/>
      <c r="B75" s="442"/>
      <c r="C75" s="440"/>
      <c r="D75" s="440"/>
      <c r="E75" s="441"/>
      <c r="F75" s="213"/>
      <c r="G75" s="450"/>
      <c r="H75" s="118" t="s">
        <v>426</v>
      </c>
      <c r="I75" s="211" t="s">
        <v>254</v>
      </c>
      <c r="J75" s="7" t="s">
        <v>429</v>
      </c>
      <c r="K75" s="124">
        <v>1</v>
      </c>
      <c r="L75" s="303">
        <v>0.2</v>
      </c>
      <c r="M75" s="7" t="s">
        <v>430</v>
      </c>
      <c r="N75" s="306" t="s">
        <v>561</v>
      </c>
      <c r="O75" s="283">
        <v>44286</v>
      </c>
      <c r="P75" s="305" t="s">
        <v>562</v>
      </c>
      <c r="Q75" s="1"/>
      <c r="R75" s="1"/>
      <c r="S75" s="1"/>
      <c r="T75" s="1"/>
      <c r="U75" s="1"/>
      <c r="V75" s="1"/>
      <c r="W75" s="1"/>
      <c r="X75" s="1"/>
      <c r="Y75" s="1"/>
    </row>
    <row r="76" spans="1:25" ht="48" customHeight="1" x14ac:dyDescent="0.2">
      <c r="A76" s="432"/>
      <c r="B76" s="442"/>
      <c r="C76" s="440"/>
      <c r="D76" s="440"/>
      <c r="E76" s="441"/>
      <c r="F76" s="213"/>
      <c r="G76" s="450"/>
      <c r="H76" s="4" t="s">
        <v>431</v>
      </c>
      <c r="I76" s="118" t="s">
        <v>433</v>
      </c>
      <c r="J76" s="180" t="s">
        <v>26</v>
      </c>
      <c r="K76" s="330" t="s">
        <v>431</v>
      </c>
      <c r="L76" s="288"/>
      <c r="M76" s="7" t="s">
        <v>174</v>
      </c>
      <c r="N76" s="306" t="s">
        <v>628</v>
      </c>
      <c r="O76" s="283">
        <v>44286</v>
      </c>
      <c r="P76" s="331" t="s">
        <v>627</v>
      </c>
      <c r="Q76" s="1"/>
      <c r="R76" s="1"/>
      <c r="S76" s="1"/>
      <c r="T76" s="1"/>
      <c r="U76" s="1"/>
      <c r="V76" s="1"/>
      <c r="W76" s="1"/>
      <c r="X76" s="1"/>
      <c r="Y76" s="1"/>
    </row>
    <row r="77" spans="1:25" ht="48" customHeight="1" x14ac:dyDescent="0.2">
      <c r="A77" s="432"/>
      <c r="B77" s="442"/>
      <c r="C77" s="440"/>
      <c r="D77" s="440"/>
      <c r="E77" s="441"/>
      <c r="F77" s="213"/>
      <c r="G77" s="450"/>
      <c r="H77" s="4" t="s">
        <v>685</v>
      </c>
      <c r="I77" s="118" t="s">
        <v>433</v>
      </c>
      <c r="J77" s="7" t="s">
        <v>437</v>
      </c>
      <c r="K77" s="124">
        <v>1</v>
      </c>
      <c r="L77" s="281">
        <v>0.82350000000000001</v>
      </c>
      <c r="M77" s="7" t="s">
        <v>438</v>
      </c>
      <c r="N77" s="306" t="s">
        <v>563</v>
      </c>
      <c r="O77" s="283">
        <v>44286</v>
      </c>
      <c r="P77" s="284" t="s">
        <v>564</v>
      </c>
      <c r="Q77" s="1"/>
      <c r="R77" s="1"/>
      <c r="S77" s="1"/>
      <c r="T77" s="1"/>
      <c r="U77" s="1"/>
      <c r="V77" s="1"/>
      <c r="W77" s="1"/>
      <c r="X77" s="1"/>
      <c r="Y77" s="1"/>
    </row>
    <row r="78" spans="1:25" ht="48" customHeight="1" x14ac:dyDescent="0.2">
      <c r="A78" s="432"/>
      <c r="B78" s="442"/>
      <c r="C78" s="440"/>
      <c r="D78" s="440"/>
      <c r="E78" s="441"/>
      <c r="F78" s="213"/>
      <c r="G78" s="450"/>
      <c r="H78" s="91" t="s">
        <v>439</v>
      </c>
      <c r="I78" s="118" t="s">
        <v>433</v>
      </c>
      <c r="J78" s="7" t="s">
        <v>441</v>
      </c>
      <c r="K78" s="124">
        <v>1</v>
      </c>
      <c r="L78" s="281">
        <f>(499/514)*100/100</f>
        <v>0.97081712062256809</v>
      </c>
      <c r="M78" s="7" t="s">
        <v>442</v>
      </c>
      <c r="N78" s="306" t="s">
        <v>565</v>
      </c>
      <c r="O78" s="283">
        <v>44286</v>
      </c>
      <c r="P78" s="284" t="s">
        <v>566</v>
      </c>
      <c r="Q78" s="1"/>
      <c r="R78" s="1"/>
      <c r="S78" s="1"/>
      <c r="T78" s="1"/>
      <c r="U78" s="1"/>
      <c r="V78" s="1"/>
      <c r="W78" s="1"/>
      <c r="X78" s="1"/>
      <c r="Y78" s="1"/>
    </row>
    <row r="79" spans="1:25" ht="48" customHeight="1" x14ac:dyDescent="0.2">
      <c r="A79" s="432"/>
      <c r="B79" s="442"/>
      <c r="C79" s="440"/>
      <c r="D79" s="440"/>
      <c r="E79" s="441"/>
      <c r="F79" s="213"/>
      <c r="G79" s="450"/>
      <c r="H79" s="91" t="s">
        <v>443</v>
      </c>
      <c r="I79" s="118" t="s">
        <v>433</v>
      </c>
      <c r="J79" s="7" t="s">
        <v>567</v>
      </c>
      <c r="K79" s="124">
        <v>1</v>
      </c>
      <c r="L79" s="281">
        <f>(461/560)*100/100</f>
        <v>0.82321428571428568</v>
      </c>
      <c r="M79" s="180" t="s">
        <v>446</v>
      </c>
      <c r="N79" s="306" t="s">
        <v>568</v>
      </c>
      <c r="O79" s="283">
        <v>44286</v>
      </c>
      <c r="P79" s="331" t="s">
        <v>569</v>
      </c>
      <c r="Q79" s="1"/>
      <c r="R79" s="1"/>
      <c r="S79" s="1"/>
      <c r="T79" s="1"/>
      <c r="U79" s="1"/>
      <c r="V79" s="1"/>
      <c r="W79" s="1"/>
      <c r="X79" s="1"/>
      <c r="Y79" s="1"/>
    </row>
    <row r="80" spans="1:25" ht="48" customHeight="1" x14ac:dyDescent="0.2">
      <c r="A80" s="432"/>
      <c r="B80" s="442"/>
      <c r="C80" s="440"/>
      <c r="D80" s="440"/>
      <c r="E80" s="441"/>
      <c r="F80" s="213"/>
      <c r="G80" s="450"/>
      <c r="H80" s="91" t="s">
        <v>443</v>
      </c>
      <c r="I80" s="118" t="s">
        <v>433</v>
      </c>
      <c r="J80" s="7" t="s">
        <v>447</v>
      </c>
      <c r="K80" s="124">
        <v>1</v>
      </c>
      <c r="L80" s="281">
        <f>(110/185)*100/100</f>
        <v>0.59459459459459463</v>
      </c>
      <c r="M80" s="180" t="s">
        <v>448</v>
      </c>
      <c r="N80" s="306" t="s">
        <v>570</v>
      </c>
      <c r="O80" s="283">
        <v>44286</v>
      </c>
      <c r="P80" s="331" t="s">
        <v>571</v>
      </c>
      <c r="Q80" s="1"/>
      <c r="R80" s="1"/>
      <c r="S80" s="1"/>
      <c r="T80" s="1"/>
      <c r="U80" s="1"/>
      <c r="V80" s="1"/>
      <c r="W80" s="1"/>
      <c r="X80" s="1"/>
      <c r="Y80" s="1"/>
    </row>
    <row r="81" spans="1:25" ht="48" customHeight="1" x14ac:dyDescent="0.2">
      <c r="A81" s="432"/>
      <c r="B81" s="442"/>
      <c r="C81" s="440"/>
      <c r="D81" s="440"/>
      <c r="E81" s="441"/>
      <c r="F81" s="213"/>
      <c r="G81" s="450"/>
      <c r="H81" s="91" t="s">
        <v>572</v>
      </c>
      <c r="I81" s="118" t="s">
        <v>433</v>
      </c>
      <c r="J81" s="7" t="s">
        <v>450</v>
      </c>
      <c r="K81" s="124">
        <v>1</v>
      </c>
      <c r="L81" s="281">
        <v>0</v>
      </c>
      <c r="M81" s="180" t="s">
        <v>451</v>
      </c>
      <c r="N81" s="306">
        <v>0</v>
      </c>
      <c r="O81" s="283">
        <v>44286</v>
      </c>
      <c r="P81" s="284" t="s">
        <v>573</v>
      </c>
      <c r="Q81" s="1"/>
      <c r="R81" s="1"/>
      <c r="S81" s="1"/>
      <c r="T81" s="1"/>
      <c r="U81" s="1"/>
      <c r="V81" s="1"/>
      <c r="W81" s="1"/>
      <c r="X81" s="1"/>
      <c r="Y81" s="1"/>
    </row>
    <row r="82" spans="1:25" ht="48" customHeight="1" x14ac:dyDescent="0.2">
      <c r="A82" s="432"/>
      <c r="B82" s="442"/>
      <c r="C82" s="440"/>
      <c r="D82" s="440"/>
      <c r="E82" s="441"/>
      <c r="F82" s="213"/>
      <c r="G82" s="450"/>
      <c r="H82" s="91" t="s">
        <v>452</v>
      </c>
      <c r="I82" s="118" t="s">
        <v>332</v>
      </c>
      <c r="J82" s="7" t="s">
        <v>634</v>
      </c>
      <c r="K82" s="301" t="s">
        <v>174</v>
      </c>
      <c r="L82" s="301" t="s">
        <v>558</v>
      </c>
      <c r="M82" s="180" t="s">
        <v>174</v>
      </c>
      <c r="N82" s="306" t="s">
        <v>686</v>
      </c>
      <c r="O82" s="324">
        <v>44286</v>
      </c>
      <c r="P82" s="306" t="s">
        <v>687</v>
      </c>
      <c r="Q82" s="1"/>
      <c r="R82" s="1"/>
      <c r="S82" s="1"/>
      <c r="T82" s="1"/>
      <c r="U82" s="1"/>
      <c r="V82" s="1"/>
      <c r="W82" s="1"/>
      <c r="X82" s="1"/>
      <c r="Y82" s="1"/>
    </row>
    <row r="83" spans="1:25" ht="48" customHeight="1" x14ac:dyDescent="0.2">
      <c r="A83" s="432"/>
      <c r="B83" s="442"/>
      <c r="C83" s="440"/>
      <c r="D83" s="440"/>
      <c r="E83" s="441"/>
      <c r="F83" s="213"/>
      <c r="G83" s="450"/>
      <c r="H83" s="91" t="s">
        <v>456</v>
      </c>
      <c r="I83" s="118" t="s">
        <v>332</v>
      </c>
      <c r="J83" s="7" t="s">
        <v>458</v>
      </c>
      <c r="K83" s="301">
        <v>1</v>
      </c>
      <c r="L83" s="301">
        <v>1</v>
      </c>
      <c r="M83" s="180" t="s">
        <v>174</v>
      </c>
      <c r="N83" s="306" t="s">
        <v>636</v>
      </c>
      <c r="O83" s="324">
        <v>44286</v>
      </c>
      <c r="P83" s="306" t="s">
        <v>635</v>
      </c>
      <c r="Q83" s="1"/>
      <c r="R83" s="1"/>
      <c r="S83" s="1"/>
      <c r="T83" s="1"/>
      <c r="U83" s="1"/>
      <c r="V83" s="1"/>
      <c r="W83" s="1"/>
      <c r="X83" s="1"/>
      <c r="Y83" s="1"/>
    </row>
    <row r="84" spans="1:25" ht="48" customHeight="1" x14ac:dyDescent="0.2">
      <c r="A84" s="432"/>
      <c r="B84" s="442"/>
      <c r="C84" s="440"/>
      <c r="D84" s="440"/>
      <c r="E84" s="441"/>
      <c r="F84" s="213"/>
      <c r="G84" s="450"/>
      <c r="H84" s="182" t="s">
        <v>460</v>
      </c>
      <c r="I84" s="118" t="s">
        <v>332</v>
      </c>
      <c r="J84" s="7" t="s">
        <v>462</v>
      </c>
      <c r="K84" s="301">
        <v>1</v>
      </c>
      <c r="L84" s="301">
        <v>1</v>
      </c>
      <c r="M84" s="180" t="s">
        <v>463</v>
      </c>
      <c r="N84" s="306" t="s">
        <v>637</v>
      </c>
      <c r="O84" s="324">
        <v>44286</v>
      </c>
      <c r="P84" s="306" t="s">
        <v>688</v>
      </c>
      <c r="Q84" s="1"/>
      <c r="R84" s="1"/>
      <c r="S84" s="1"/>
      <c r="T84" s="1"/>
      <c r="U84" s="1"/>
      <c r="V84" s="1"/>
      <c r="W84" s="1"/>
      <c r="X84" s="1"/>
      <c r="Y84" s="1"/>
    </row>
    <row r="85" spans="1:25" ht="48" customHeight="1" thickBot="1" x14ac:dyDescent="0.25">
      <c r="A85" s="432"/>
      <c r="B85" s="442"/>
      <c r="C85" s="440"/>
      <c r="D85" s="440"/>
      <c r="E85" s="441"/>
      <c r="F85" s="1"/>
      <c r="G85" s="450"/>
      <c r="H85" s="167"/>
      <c r="I85" s="215"/>
      <c r="J85" s="92"/>
      <c r="K85" s="96"/>
      <c r="L85" s="289"/>
      <c r="M85" s="76"/>
      <c r="N85" s="290"/>
      <c r="O85" s="291">
        <v>44286</v>
      </c>
      <c r="P85" s="292"/>
      <c r="Q85" s="1"/>
      <c r="R85" s="1"/>
      <c r="S85" s="1"/>
      <c r="T85" s="1"/>
      <c r="U85" s="1"/>
      <c r="V85" s="1"/>
      <c r="W85" s="1"/>
      <c r="X85" s="1"/>
      <c r="Y85" s="1"/>
    </row>
    <row r="86" spans="1:25" ht="48" customHeight="1" x14ac:dyDescent="0.2">
      <c r="A86" s="433">
        <v>7</v>
      </c>
      <c r="B86" s="386" t="s">
        <v>464</v>
      </c>
      <c r="C86" s="408" t="s">
        <v>465</v>
      </c>
      <c r="D86" s="209" t="s">
        <v>466</v>
      </c>
      <c r="E86" s="405" t="s">
        <v>467</v>
      </c>
      <c r="F86" s="198" t="s">
        <v>468</v>
      </c>
      <c r="G86" s="405" t="s">
        <v>469</v>
      </c>
      <c r="H86" s="207" t="s">
        <v>470</v>
      </c>
      <c r="I86" s="219" t="s">
        <v>472</v>
      </c>
      <c r="J86" s="78" t="s">
        <v>474</v>
      </c>
      <c r="K86" s="332">
        <v>0.25</v>
      </c>
      <c r="L86" s="333">
        <v>0.28820000000000001</v>
      </c>
      <c r="M86" s="61" t="s">
        <v>475</v>
      </c>
      <c r="N86" s="334" t="s">
        <v>574</v>
      </c>
      <c r="O86" s="294">
        <v>44286</v>
      </c>
      <c r="P86" s="335" t="s">
        <v>575</v>
      </c>
      <c r="Q86" s="1"/>
      <c r="R86" s="1"/>
      <c r="S86" s="1"/>
      <c r="T86" s="1"/>
      <c r="U86" s="1"/>
      <c r="V86" s="1"/>
      <c r="W86" s="1"/>
      <c r="X86" s="1"/>
      <c r="Y86" s="1"/>
    </row>
    <row r="87" spans="1:25" ht="48" customHeight="1" x14ac:dyDescent="0.2">
      <c r="A87" s="434"/>
      <c r="B87" s="387"/>
      <c r="C87" s="395"/>
      <c r="D87" s="202" t="s">
        <v>207</v>
      </c>
      <c r="E87" s="406"/>
      <c r="F87" s="406" t="s">
        <v>476</v>
      </c>
      <c r="G87" s="446"/>
      <c r="H87" s="118" t="s">
        <v>477</v>
      </c>
      <c r="I87" s="121" t="s">
        <v>472</v>
      </c>
      <c r="J87" s="180" t="s">
        <v>479</v>
      </c>
      <c r="K87" s="124">
        <v>0.25</v>
      </c>
      <c r="L87" s="303">
        <v>0.62809999999999999</v>
      </c>
      <c r="M87" s="7" t="s">
        <v>475</v>
      </c>
      <c r="N87" s="282" t="s">
        <v>576</v>
      </c>
      <c r="O87" s="283">
        <v>44286</v>
      </c>
      <c r="P87" s="284" t="s">
        <v>629</v>
      </c>
      <c r="Q87" s="1"/>
      <c r="R87" s="1"/>
      <c r="S87" s="1"/>
      <c r="T87" s="1"/>
      <c r="U87" s="1"/>
      <c r="V87" s="1"/>
      <c r="W87" s="1"/>
      <c r="X87" s="1"/>
      <c r="Y87" s="1"/>
    </row>
    <row r="88" spans="1:25" ht="48" customHeight="1" x14ac:dyDescent="0.2">
      <c r="A88" s="434"/>
      <c r="B88" s="387"/>
      <c r="C88" s="395"/>
      <c r="D88" s="202" t="s">
        <v>188</v>
      </c>
      <c r="E88" s="406"/>
      <c r="F88" s="406"/>
      <c r="G88" s="446"/>
      <c r="H88" s="118" t="s">
        <v>480</v>
      </c>
      <c r="I88" s="211" t="s">
        <v>472</v>
      </c>
      <c r="J88" s="180" t="s">
        <v>26</v>
      </c>
      <c r="K88" s="279" t="s">
        <v>482</v>
      </c>
      <c r="L88" s="124">
        <v>1</v>
      </c>
      <c r="M88" s="7" t="s">
        <v>174</v>
      </c>
      <c r="N88" s="282" t="s">
        <v>577</v>
      </c>
      <c r="O88" s="283">
        <v>44286</v>
      </c>
      <c r="P88" s="284" t="s">
        <v>578</v>
      </c>
      <c r="Q88" s="1"/>
      <c r="R88" s="1"/>
      <c r="S88" s="1"/>
      <c r="T88" s="1"/>
      <c r="U88" s="1"/>
      <c r="V88" s="1"/>
      <c r="W88" s="1"/>
      <c r="X88" s="1"/>
      <c r="Y88" s="1"/>
    </row>
    <row r="89" spans="1:25" ht="48" customHeight="1" x14ac:dyDescent="0.2">
      <c r="A89" s="434"/>
      <c r="B89" s="387"/>
      <c r="C89" s="395"/>
      <c r="D89" s="202" t="s">
        <v>328</v>
      </c>
      <c r="E89" s="406"/>
      <c r="F89" s="395" t="s">
        <v>483</v>
      </c>
      <c r="G89" s="446"/>
      <c r="H89" s="118" t="s">
        <v>484</v>
      </c>
      <c r="I89" s="211" t="s">
        <v>472</v>
      </c>
      <c r="J89" s="180" t="s">
        <v>486</v>
      </c>
      <c r="K89" s="124">
        <v>1</v>
      </c>
      <c r="L89" s="303">
        <v>0.55000000000000004</v>
      </c>
      <c r="M89" s="7" t="s">
        <v>487</v>
      </c>
      <c r="N89" s="321" t="s">
        <v>630</v>
      </c>
      <c r="O89" s="283">
        <v>44286</v>
      </c>
      <c r="P89" s="284" t="s">
        <v>650</v>
      </c>
      <c r="Q89" s="1"/>
      <c r="R89" s="1"/>
      <c r="S89" s="1"/>
      <c r="T89" s="1"/>
      <c r="U89" s="1"/>
      <c r="V89" s="1"/>
      <c r="W89" s="1"/>
      <c r="X89" s="1"/>
      <c r="Y89" s="1"/>
    </row>
    <row r="90" spans="1:25" ht="48" customHeight="1" x14ac:dyDescent="0.2">
      <c r="A90" s="434"/>
      <c r="B90" s="387"/>
      <c r="C90" s="395"/>
      <c r="D90" s="202" t="s">
        <v>321</v>
      </c>
      <c r="E90" s="406"/>
      <c r="F90" s="395"/>
      <c r="G90" s="446"/>
      <c r="H90" s="164"/>
      <c r="I90" s="211"/>
      <c r="J90" s="7"/>
      <c r="K90" s="297"/>
      <c r="L90" s="287"/>
      <c r="M90" s="7"/>
      <c r="N90" s="285"/>
      <c r="O90" s="287"/>
      <c r="P90" s="298"/>
      <c r="Q90" s="1"/>
      <c r="R90" s="1"/>
      <c r="S90" s="1"/>
      <c r="T90" s="1"/>
      <c r="U90" s="1"/>
      <c r="V90" s="1"/>
      <c r="W90" s="1"/>
      <c r="X90" s="1"/>
      <c r="Y90" s="1"/>
    </row>
    <row r="91" spans="1:25" ht="48" customHeight="1" x14ac:dyDescent="0.2">
      <c r="A91" s="434"/>
      <c r="B91" s="387"/>
      <c r="C91" s="395"/>
      <c r="D91" s="202" t="s">
        <v>488</v>
      </c>
      <c r="E91" s="406"/>
      <c r="F91" s="395" t="s">
        <v>489</v>
      </c>
      <c r="G91" s="446"/>
      <c r="H91" s="164"/>
      <c r="I91" s="211"/>
      <c r="J91" s="7"/>
      <c r="K91" s="297"/>
      <c r="L91" s="287"/>
      <c r="M91" s="7"/>
      <c r="N91" s="285"/>
      <c r="O91" s="287"/>
      <c r="P91" s="298"/>
      <c r="Q91" s="1"/>
      <c r="R91" s="1"/>
      <c r="S91" s="1"/>
      <c r="T91" s="1"/>
      <c r="U91" s="1"/>
      <c r="V91" s="1"/>
      <c r="W91" s="1"/>
      <c r="X91" s="1"/>
      <c r="Y91" s="1"/>
    </row>
    <row r="92" spans="1:25" ht="48" customHeight="1" thickBot="1" x14ac:dyDescent="0.25">
      <c r="A92" s="435"/>
      <c r="B92" s="388"/>
      <c r="C92" s="409"/>
      <c r="D92" s="203" t="s">
        <v>490</v>
      </c>
      <c r="E92" s="407"/>
      <c r="F92" s="409"/>
      <c r="G92" s="447"/>
      <c r="H92" s="208"/>
      <c r="I92" s="220"/>
      <c r="J92" s="76"/>
      <c r="K92" s="96"/>
      <c r="L92" s="289"/>
      <c r="M92" s="76"/>
      <c r="N92" s="290"/>
      <c r="O92" s="289"/>
      <c r="P92" s="292"/>
      <c r="Q92" s="1"/>
      <c r="R92" s="1"/>
      <c r="S92" s="1"/>
      <c r="T92" s="1"/>
      <c r="U92" s="1"/>
      <c r="V92" s="1"/>
      <c r="W92" s="1"/>
      <c r="X92" s="1"/>
      <c r="Y92" s="1"/>
    </row>
    <row r="94" spans="1:25" ht="24" customHeight="1" x14ac:dyDescent="0.3">
      <c r="H94"/>
      <c r="J94"/>
      <c r="K94"/>
      <c r="L94"/>
    </row>
    <row r="95" spans="1:25" ht="24" customHeight="1" x14ac:dyDescent="0.3">
      <c r="J95"/>
      <c r="K95"/>
      <c r="L95"/>
    </row>
    <row r="96" spans="1:25" ht="24" customHeight="1" x14ac:dyDescent="0.3">
      <c r="J96"/>
      <c r="K96"/>
      <c r="L96"/>
    </row>
  </sheetData>
  <autoFilter ref="A1:Z92">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H6:H8"/>
    <mergeCell ref="K3:P3"/>
    <mergeCell ref="J3:J4"/>
    <mergeCell ref="G3:G4"/>
    <mergeCell ref="H3:H4"/>
    <mergeCell ref="A5:A13"/>
    <mergeCell ref="B5:B13"/>
    <mergeCell ref="C5:C13"/>
    <mergeCell ref="E5:E13"/>
    <mergeCell ref="G5:G13"/>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REGISTRAR EL ENTREGABLE " sqref="N4"/>
    <dataValidation allowBlank="1" showInputMessage="1" showErrorMessage="1" prompt="REGISTRAR EL RESULTADO DEL INDICADOR " sqref="L4"/>
    <dataValidation allowBlank="1" showInputMessage="1" showErrorMessage="1" prompt="Registrar el nombre del proceso que va  a responder por la ejecución " sqref="I4"/>
    <dataValidation allowBlank="1" showInputMessage="1" showErrorMessage="1" prompt="Fórmula matemática" sqref="J3:J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De acuerdo con las variables de la fórmula: Pesos,  horas, actividades" sqref="M3:M4"/>
    <dataValidation allowBlank="1" showInputMessage="1" showErrorMessage="1" prompt="Escribir nombre de entregable o meta numérica  si es un indicador" sqref="K3:K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115" zoomScaleNormal="115" workbookViewId="0">
      <selection activeCell="J5" sqref="J5:P92"/>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7.33203125" style="1" hidden="1" customWidth="1" outlineLevel="1"/>
    <col min="8" max="8" width="16.44140625" style="1" customWidth="1" collapsed="1"/>
    <col min="9" max="9" width="9.88671875" style="1" customWidth="1"/>
    <col min="10" max="10" width="26" style="1" customWidth="1"/>
    <col min="11" max="11" width="11.5546875" style="1" customWidth="1"/>
    <col min="12" max="12" width="17.44140625" style="230" customWidth="1"/>
    <col min="13" max="13" width="16.33203125" style="1" customWidth="1"/>
    <col min="14" max="14" width="12.33203125" style="183" customWidth="1"/>
    <col min="15" max="15" width="10.6640625" style="183" customWidth="1"/>
    <col min="16" max="16" width="20"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x14ac:dyDescent="0.3">
      <c r="A1" s="384" t="s">
        <v>0</v>
      </c>
      <c r="B1" s="384"/>
      <c r="C1" s="384"/>
      <c r="D1" s="384"/>
      <c r="E1" s="384"/>
      <c r="F1" s="384"/>
      <c r="H1" s="168"/>
      <c r="L1" s="230"/>
      <c r="M1" s="183"/>
      <c r="N1" s="183"/>
      <c r="O1" s="183"/>
      <c r="P1" s="227"/>
      <c r="Q1"/>
      <c r="R1"/>
      <c r="S1"/>
      <c r="T1"/>
      <c r="U1"/>
      <c r="V1"/>
      <c r="W1"/>
      <c r="X1"/>
      <c r="Y1"/>
    </row>
    <row r="2" spans="1:26" s="87" customFormat="1" ht="12" customHeight="1" x14ac:dyDescent="0.3">
      <c r="A2" s="385" t="s">
        <v>82</v>
      </c>
      <c r="B2" s="385"/>
      <c r="C2" s="385"/>
      <c r="D2" s="385"/>
      <c r="E2" s="385"/>
      <c r="F2" s="385"/>
      <c r="L2" s="230"/>
      <c r="M2" s="183"/>
      <c r="N2" s="183"/>
      <c r="O2" s="183"/>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579</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22" t="s">
        <v>101</v>
      </c>
      <c r="J4" s="414"/>
      <c r="K4" s="64" t="s">
        <v>95</v>
      </c>
      <c r="L4" s="229" t="s">
        <v>492</v>
      </c>
      <c r="M4" s="64" t="s">
        <v>493</v>
      </c>
      <c r="N4" s="64" t="s">
        <v>494</v>
      </c>
      <c r="O4" s="64" t="s">
        <v>495</v>
      </c>
      <c r="P4" s="232" t="s">
        <v>496</v>
      </c>
      <c r="Q4"/>
      <c r="R4"/>
      <c r="S4"/>
      <c r="T4"/>
      <c r="U4"/>
      <c r="V4"/>
      <c r="W4"/>
      <c r="X4"/>
      <c r="Y4"/>
      <c r="Z4" s="58"/>
    </row>
    <row r="5" spans="1:26" s="5" customFormat="1" ht="48" customHeight="1" x14ac:dyDescent="0.3">
      <c r="A5" s="412">
        <v>1</v>
      </c>
      <c r="B5" s="410" t="s">
        <v>107</v>
      </c>
      <c r="C5" s="410" t="s">
        <v>708</v>
      </c>
      <c r="D5" s="74" t="s">
        <v>109</v>
      </c>
      <c r="E5" s="413" t="s">
        <v>110</v>
      </c>
      <c r="F5" s="60" t="s">
        <v>111</v>
      </c>
      <c r="G5" s="421" t="s">
        <v>112</v>
      </c>
      <c r="H5" s="4" t="s">
        <v>113</v>
      </c>
      <c r="I5" s="211" t="s">
        <v>116</v>
      </c>
      <c r="J5" s="7" t="s">
        <v>119</v>
      </c>
      <c r="K5" s="115">
        <v>1</v>
      </c>
      <c r="L5" s="115">
        <f>29387742/24125921</f>
        <v>1.2180982437934702</v>
      </c>
      <c r="M5" s="7" t="s">
        <v>120</v>
      </c>
      <c r="N5" s="282" t="s">
        <v>604</v>
      </c>
      <c r="O5" s="336">
        <v>44377</v>
      </c>
      <c r="P5" s="284" t="s">
        <v>617</v>
      </c>
      <c r="Q5"/>
      <c r="R5"/>
      <c r="S5"/>
      <c r="T5"/>
      <c r="U5"/>
      <c r="V5"/>
      <c r="W5"/>
      <c r="X5"/>
      <c r="Y5"/>
      <c r="Z5" s="56" t="s">
        <v>121</v>
      </c>
    </row>
    <row r="6" spans="1:26" s="5" customFormat="1" ht="48" customHeight="1" x14ac:dyDescent="0.3">
      <c r="A6" s="411"/>
      <c r="B6" s="411"/>
      <c r="C6" s="411"/>
      <c r="D6" s="59" t="s">
        <v>122</v>
      </c>
      <c r="E6" s="413"/>
      <c r="F6" s="202" t="s">
        <v>123</v>
      </c>
      <c r="G6" s="421"/>
      <c r="H6" s="428" t="s">
        <v>497</v>
      </c>
      <c r="I6" s="211" t="s">
        <v>116</v>
      </c>
      <c r="J6" s="7" t="s">
        <v>127</v>
      </c>
      <c r="K6" s="115">
        <v>1</v>
      </c>
      <c r="L6" s="115">
        <f>506/(506+1299)</f>
        <v>0.28033240997229919</v>
      </c>
      <c r="M6" s="7" t="s">
        <v>128</v>
      </c>
      <c r="N6" s="282" t="s">
        <v>580</v>
      </c>
      <c r="O6" s="336">
        <v>44377</v>
      </c>
      <c r="P6" s="284" t="s">
        <v>618</v>
      </c>
      <c r="Q6"/>
      <c r="R6"/>
      <c r="S6"/>
      <c r="T6"/>
      <c r="U6"/>
      <c r="V6"/>
      <c r="W6"/>
      <c r="X6"/>
      <c r="Y6"/>
      <c r="Z6" s="56"/>
    </row>
    <row r="7" spans="1:26" s="5" customFormat="1" ht="48" customHeight="1" x14ac:dyDescent="0.3">
      <c r="A7" s="411"/>
      <c r="B7" s="411"/>
      <c r="C7" s="411"/>
      <c r="D7" s="59" t="s">
        <v>129</v>
      </c>
      <c r="E7" s="413"/>
      <c r="F7" s="202" t="s">
        <v>130</v>
      </c>
      <c r="G7" s="421"/>
      <c r="H7" s="429"/>
      <c r="I7" s="211" t="s">
        <v>116</v>
      </c>
      <c r="J7" s="7" t="s">
        <v>131</v>
      </c>
      <c r="K7" s="115">
        <v>1</v>
      </c>
      <c r="L7" s="115">
        <f>151/217</f>
        <v>0.69585253456221197</v>
      </c>
      <c r="M7" s="7" t="s">
        <v>132</v>
      </c>
      <c r="N7" s="282" t="s">
        <v>709</v>
      </c>
      <c r="O7" s="336">
        <v>44377</v>
      </c>
      <c r="P7" s="284" t="s">
        <v>710</v>
      </c>
      <c r="Q7"/>
      <c r="R7"/>
      <c r="S7"/>
      <c r="T7"/>
      <c r="U7"/>
      <c r="V7"/>
      <c r="W7"/>
      <c r="X7"/>
      <c r="Y7"/>
    </row>
    <row r="8" spans="1:26" s="16" customFormat="1" ht="48" customHeight="1" x14ac:dyDescent="0.3">
      <c r="A8" s="411"/>
      <c r="B8" s="411"/>
      <c r="C8" s="411"/>
      <c r="D8" s="59" t="s">
        <v>133</v>
      </c>
      <c r="E8" s="413"/>
      <c r="F8" s="202" t="s">
        <v>134</v>
      </c>
      <c r="G8" s="421"/>
      <c r="H8" s="429"/>
      <c r="I8" s="211" t="s">
        <v>116</v>
      </c>
      <c r="J8" s="7" t="s">
        <v>619</v>
      </c>
      <c r="K8" s="115">
        <v>1</v>
      </c>
      <c r="L8" s="115">
        <f>23/39</f>
        <v>0.58974358974358976</v>
      </c>
      <c r="M8" s="7" t="s">
        <v>136</v>
      </c>
      <c r="N8" s="282" t="s">
        <v>607</v>
      </c>
      <c r="O8" s="336">
        <v>44377</v>
      </c>
      <c r="P8" s="284" t="s">
        <v>711</v>
      </c>
      <c r="Q8"/>
      <c r="R8"/>
      <c r="S8"/>
      <c r="T8"/>
      <c r="U8"/>
      <c r="V8"/>
      <c r="W8"/>
      <c r="X8"/>
      <c r="Y8"/>
    </row>
    <row r="9" spans="1:26" s="16" customFormat="1" ht="48" customHeight="1" x14ac:dyDescent="0.3">
      <c r="A9" s="411"/>
      <c r="B9" s="411"/>
      <c r="C9" s="411"/>
      <c r="D9" s="57"/>
      <c r="E9" s="413"/>
      <c r="F9" s="213"/>
      <c r="G9" s="421"/>
      <c r="H9" s="141" t="s">
        <v>137</v>
      </c>
      <c r="I9" s="211" t="s">
        <v>116</v>
      </c>
      <c r="J9" s="7" t="s">
        <v>139</v>
      </c>
      <c r="K9" s="115">
        <v>1</v>
      </c>
      <c r="L9" s="115">
        <f>1473/1473</f>
        <v>1</v>
      </c>
      <c r="M9" s="7" t="s">
        <v>140</v>
      </c>
      <c r="N9" s="282" t="s">
        <v>607</v>
      </c>
      <c r="O9" s="336">
        <v>44377</v>
      </c>
      <c r="P9" s="284" t="s">
        <v>581</v>
      </c>
      <c r="Q9"/>
      <c r="R9"/>
      <c r="S9"/>
      <c r="T9"/>
      <c r="U9"/>
      <c r="V9"/>
      <c r="W9"/>
      <c r="X9"/>
      <c r="Y9"/>
    </row>
    <row r="10" spans="1:26" s="16" customFormat="1" ht="48" customHeight="1" x14ac:dyDescent="0.3">
      <c r="A10" s="411"/>
      <c r="B10" s="411"/>
      <c r="C10" s="411"/>
      <c r="D10" s="57"/>
      <c r="E10" s="413"/>
      <c r="F10" s="213"/>
      <c r="G10" s="421"/>
      <c r="H10" s="141"/>
      <c r="I10" s="211" t="s">
        <v>116</v>
      </c>
      <c r="J10" s="7" t="s">
        <v>610</v>
      </c>
      <c r="K10" s="115">
        <v>1</v>
      </c>
      <c r="L10" s="115">
        <f>22981/22981</f>
        <v>1</v>
      </c>
      <c r="M10" s="7" t="s">
        <v>611</v>
      </c>
      <c r="N10" s="285" t="s">
        <v>582</v>
      </c>
      <c r="O10" s="336">
        <v>44377</v>
      </c>
      <c r="P10" s="284" t="s">
        <v>620</v>
      </c>
      <c r="Q10"/>
      <c r="R10"/>
      <c r="S10"/>
      <c r="T10"/>
      <c r="U10"/>
      <c r="V10"/>
      <c r="W10"/>
      <c r="X10"/>
      <c r="Y10"/>
    </row>
    <row r="11" spans="1:26" s="16" customFormat="1" ht="48" customHeight="1" thickBot="1" x14ac:dyDescent="0.35">
      <c r="A11" s="411"/>
      <c r="B11" s="411"/>
      <c r="C11" s="411"/>
      <c r="D11" s="75" t="s">
        <v>144</v>
      </c>
      <c r="E11" s="413"/>
      <c r="F11" s="203" t="s">
        <v>145</v>
      </c>
      <c r="G11" s="421"/>
      <c r="H11" s="141"/>
      <c r="I11" s="211" t="s">
        <v>116</v>
      </c>
      <c r="J11" s="7" t="s">
        <v>712</v>
      </c>
      <c r="K11" s="115">
        <v>1</v>
      </c>
      <c r="L11" s="115">
        <f>20/20</f>
        <v>1</v>
      </c>
      <c r="M11" s="7" t="s">
        <v>148</v>
      </c>
      <c r="N11" s="282" t="s">
        <v>613</v>
      </c>
      <c r="O11" s="336">
        <v>44377</v>
      </c>
      <c r="P11" s="284" t="s">
        <v>621</v>
      </c>
      <c r="Q11"/>
      <c r="R11"/>
      <c r="S11"/>
      <c r="T11"/>
      <c r="U11"/>
      <c r="V11"/>
      <c r="W11"/>
      <c r="X11"/>
      <c r="Y11"/>
    </row>
    <row r="12" spans="1:26" s="16" customFormat="1" ht="48" customHeight="1" x14ac:dyDescent="0.3">
      <c r="A12" s="411"/>
      <c r="B12" s="411"/>
      <c r="C12" s="411"/>
      <c r="D12" s="57"/>
      <c r="E12" s="413"/>
      <c r="F12" s="213"/>
      <c r="G12" s="421"/>
      <c r="H12" s="141"/>
      <c r="I12" s="211" t="s">
        <v>116</v>
      </c>
      <c r="J12" s="7" t="s">
        <v>150</v>
      </c>
      <c r="K12" s="115">
        <v>1</v>
      </c>
      <c r="L12" s="115">
        <f>311/311</f>
        <v>1</v>
      </c>
      <c r="M12" s="7" t="s">
        <v>151</v>
      </c>
      <c r="N12" s="282" t="s">
        <v>615</v>
      </c>
      <c r="O12" s="336">
        <v>44377</v>
      </c>
      <c r="P12" s="284" t="s">
        <v>622</v>
      </c>
      <c r="Q12"/>
      <c r="R12"/>
      <c r="S12"/>
      <c r="T12"/>
      <c r="U12"/>
      <c r="V12"/>
      <c r="W12"/>
      <c r="X12"/>
      <c r="Y12"/>
    </row>
    <row r="13" spans="1:26" s="16" customFormat="1" ht="48" customHeight="1" x14ac:dyDescent="0.3">
      <c r="A13" s="411"/>
      <c r="B13" s="411"/>
      <c r="C13" s="411"/>
      <c r="D13" s="57"/>
      <c r="E13" s="413"/>
      <c r="F13" s="213"/>
      <c r="G13" s="421"/>
      <c r="H13" s="223" t="s">
        <v>137</v>
      </c>
      <c r="I13" s="215" t="s">
        <v>153</v>
      </c>
      <c r="J13" s="286" t="s">
        <v>156</v>
      </c>
      <c r="K13" s="115">
        <v>0.8</v>
      </c>
      <c r="L13" s="281">
        <v>0.93149999999999999</v>
      </c>
      <c r="M13" s="231" t="s">
        <v>157</v>
      </c>
      <c r="N13" s="288" t="s">
        <v>583</v>
      </c>
      <c r="O13" s="336">
        <v>44377</v>
      </c>
      <c r="P13" s="284" t="s">
        <v>713</v>
      </c>
      <c r="Q13"/>
      <c r="R13"/>
      <c r="S13"/>
      <c r="T13"/>
      <c r="U13"/>
      <c r="V13"/>
      <c r="W13"/>
      <c r="X13"/>
      <c r="Y13"/>
    </row>
    <row r="14" spans="1:26" s="16" customFormat="1" ht="48" customHeight="1" thickBot="1" x14ac:dyDescent="0.35">
      <c r="A14" s="83"/>
      <c r="B14" s="83"/>
      <c r="C14" s="83"/>
      <c r="D14" s="96"/>
      <c r="E14" s="84"/>
      <c r="F14" s="96"/>
      <c r="G14" s="84"/>
      <c r="H14" s="147"/>
      <c r="I14" s="220"/>
      <c r="J14" s="76"/>
      <c r="K14" s="76"/>
      <c r="L14" s="337"/>
      <c r="M14" s="76"/>
      <c r="N14" s="290"/>
      <c r="O14" s="338"/>
      <c r="P14" s="292"/>
      <c r="Q14"/>
      <c r="R14"/>
      <c r="S14"/>
      <c r="T14"/>
      <c r="U14"/>
      <c r="V14"/>
      <c r="W14"/>
      <c r="X14"/>
      <c r="Y14"/>
    </row>
    <row r="15" spans="1:26" ht="48" customHeight="1" x14ac:dyDescent="0.3">
      <c r="A15" s="402">
        <v>2</v>
      </c>
      <c r="B15" s="386" t="s">
        <v>158</v>
      </c>
      <c r="C15" s="405" t="s">
        <v>159</v>
      </c>
      <c r="D15" s="209" t="s">
        <v>160</v>
      </c>
      <c r="E15" s="408" t="s">
        <v>161</v>
      </c>
      <c r="F15" s="198" t="s">
        <v>162</v>
      </c>
      <c r="G15" s="422" t="s">
        <v>163</v>
      </c>
      <c r="H15" s="176" t="s">
        <v>164</v>
      </c>
      <c r="I15" s="219" t="s">
        <v>502</v>
      </c>
      <c r="J15" s="78" t="s">
        <v>667</v>
      </c>
      <c r="K15" s="293">
        <v>1</v>
      </c>
      <c r="L15" s="339">
        <v>1</v>
      </c>
      <c r="M15" s="61" t="s">
        <v>168</v>
      </c>
      <c r="N15" s="270" t="s">
        <v>623</v>
      </c>
      <c r="O15" s="340">
        <v>44377</v>
      </c>
      <c r="P15" s="295" t="s">
        <v>668</v>
      </c>
    </row>
    <row r="16" spans="1:26" ht="48" customHeight="1" x14ac:dyDescent="0.3">
      <c r="A16" s="403"/>
      <c r="B16" s="387"/>
      <c r="C16" s="406"/>
      <c r="D16" s="202" t="s">
        <v>169</v>
      </c>
      <c r="E16" s="395"/>
      <c r="F16" s="14" t="s">
        <v>170</v>
      </c>
      <c r="G16" s="423"/>
      <c r="H16" s="116" t="s">
        <v>171</v>
      </c>
      <c r="I16" s="210" t="s">
        <v>502</v>
      </c>
      <c r="J16" s="180" t="s">
        <v>26</v>
      </c>
      <c r="K16" s="180" t="s">
        <v>173</v>
      </c>
      <c r="L16" s="180" t="s">
        <v>174</v>
      </c>
      <c r="M16" s="180" t="s">
        <v>174</v>
      </c>
      <c r="N16" s="270" t="s">
        <v>624</v>
      </c>
      <c r="O16" s="336">
        <v>44377</v>
      </c>
      <c r="P16" s="284" t="s">
        <v>669</v>
      </c>
    </row>
    <row r="17" spans="1:16" ht="48" customHeight="1" x14ac:dyDescent="0.3">
      <c r="A17" s="403"/>
      <c r="B17" s="387"/>
      <c r="C17" s="406"/>
      <c r="D17" s="202" t="s">
        <v>175</v>
      </c>
      <c r="E17" s="395"/>
      <c r="F17" s="199" t="s">
        <v>176</v>
      </c>
      <c r="G17" s="423"/>
      <c r="H17" s="116" t="s">
        <v>177</v>
      </c>
      <c r="I17" s="210" t="s">
        <v>502</v>
      </c>
      <c r="J17" s="180" t="s">
        <v>180</v>
      </c>
      <c r="K17" s="115">
        <v>1</v>
      </c>
      <c r="L17" s="281">
        <f>0/1948991677*100/100</f>
        <v>0</v>
      </c>
      <c r="M17" s="270" t="s">
        <v>623</v>
      </c>
      <c r="N17" s="270" t="s">
        <v>624</v>
      </c>
      <c r="O17" s="336">
        <v>44377</v>
      </c>
      <c r="P17" s="296" t="s">
        <v>626</v>
      </c>
    </row>
    <row r="18" spans="1:16" ht="48" customHeight="1" x14ac:dyDescent="0.3">
      <c r="A18" s="403"/>
      <c r="B18" s="387"/>
      <c r="C18" s="406"/>
      <c r="D18" s="202" t="s">
        <v>182</v>
      </c>
      <c r="E18" s="395"/>
      <c r="F18" s="199" t="s">
        <v>183</v>
      </c>
      <c r="G18" s="423"/>
      <c r="H18" s="148"/>
      <c r="I18" s="211"/>
      <c r="J18" s="7"/>
      <c r="K18" s="297"/>
      <c r="L18" s="302"/>
      <c r="M18" s="7"/>
      <c r="N18" s="285"/>
      <c r="O18" s="336"/>
      <c r="P18" s="298"/>
    </row>
    <row r="19" spans="1:16" ht="48" customHeight="1" thickBot="1" x14ac:dyDescent="0.35">
      <c r="A19" s="404"/>
      <c r="B19" s="388"/>
      <c r="C19" s="407"/>
      <c r="D19" s="200" t="s">
        <v>184</v>
      </c>
      <c r="E19" s="409"/>
      <c r="F19" s="200" t="s">
        <v>185</v>
      </c>
      <c r="G19" s="424"/>
      <c r="H19" s="178"/>
      <c r="I19" s="220"/>
      <c r="J19" s="76"/>
      <c r="K19" s="96"/>
      <c r="L19" s="337"/>
      <c r="M19" s="76"/>
      <c r="N19" s="290"/>
      <c r="O19" s="338"/>
      <c r="P19" s="292"/>
    </row>
    <row r="20" spans="1:16" ht="48" customHeight="1" x14ac:dyDescent="0.3">
      <c r="A20" s="389">
        <v>3</v>
      </c>
      <c r="B20" s="399" t="s">
        <v>186</v>
      </c>
      <c r="C20" s="400" t="s">
        <v>670</v>
      </c>
      <c r="D20" s="214" t="s">
        <v>188</v>
      </c>
      <c r="E20" s="144" t="s">
        <v>189</v>
      </c>
      <c r="F20" s="419" t="s">
        <v>190</v>
      </c>
      <c r="G20" s="143" t="s">
        <v>191</v>
      </c>
      <c r="H20" s="212" t="s">
        <v>192</v>
      </c>
      <c r="I20" s="210" t="s">
        <v>194</v>
      </c>
      <c r="J20" s="61" t="s">
        <v>196</v>
      </c>
      <c r="K20" s="133" t="s">
        <v>195</v>
      </c>
      <c r="L20" s="341" t="s">
        <v>503</v>
      </c>
      <c r="M20" s="61" t="s">
        <v>197</v>
      </c>
      <c r="N20" s="299"/>
      <c r="O20" s="340">
        <v>44377</v>
      </c>
      <c r="P20" s="341" t="s">
        <v>503</v>
      </c>
    </row>
    <row r="21" spans="1:16" ht="48" customHeight="1" x14ac:dyDescent="0.3">
      <c r="A21" s="389"/>
      <c r="B21" s="400"/>
      <c r="C21" s="400"/>
      <c r="D21" s="202" t="s">
        <v>169</v>
      </c>
      <c r="E21" s="144"/>
      <c r="F21" s="420"/>
      <c r="G21" s="143"/>
      <c r="H21" s="199" t="s">
        <v>671</v>
      </c>
      <c r="I21" s="211" t="s">
        <v>194</v>
      </c>
      <c r="J21" s="7" t="s">
        <v>201</v>
      </c>
      <c r="K21" s="180" t="s">
        <v>200</v>
      </c>
      <c r="L21" s="342" t="s">
        <v>503</v>
      </c>
      <c r="M21" s="7" t="s">
        <v>202</v>
      </c>
      <c r="N21" s="285"/>
      <c r="O21" s="336">
        <v>44377</v>
      </c>
      <c r="P21" s="342" t="s">
        <v>503</v>
      </c>
    </row>
    <row r="22" spans="1:16" ht="48" customHeight="1" x14ac:dyDescent="0.3">
      <c r="A22" s="389"/>
      <c r="B22" s="400"/>
      <c r="C22" s="400"/>
      <c r="D22" s="202" t="s">
        <v>160</v>
      </c>
      <c r="E22" s="144"/>
      <c r="F22" s="221" t="s">
        <v>203</v>
      </c>
      <c r="G22" s="143"/>
      <c r="H22" s="199" t="s">
        <v>671</v>
      </c>
      <c r="I22" s="211" t="s">
        <v>194</v>
      </c>
      <c r="J22" s="7" t="s">
        <v>206</v>
      </c>
      <c r="K22" s="180" t="s">
        <v>205</v>
      </c>
      <c r="L22" s="342" t="s">
        <v>503</v>
      </c>
      <c r="M22" s="7" t="s">
        <v>202</v>
      </c>
      <c r="N22" s="285"/>
      <c r="O22" s="336">
        <v>44377</v>
      </c>
      <c r="P22" s="342" t="s">
        <v>503</v>
      </c>
    </row>
    <row r="23" spans="1:16" ht="48" customHeight="1" x14ac:dyDescent="0.3">
      <c r="A23" s="389"/>
      <c r="B23" s="400"/>
      <c r="C23" s="400"/>
      <c r="D23" s="202" t="s">
        <v>207</v>
      </c>
      <c r="E23" s="144"/>
      <c r="F23" s="221" t="s">
        <v>208</v>
      </c>
      <c r="G23" s="143"/>
      <c r="H23" s="199" t="s">
        <v>209</v>
      </c>
      <c r="I23" s="211" t="s">
        <v>194</v>
      </c>
      <c r="J23" s="7" t="s">
        <v>212</v>
      </c>
      <c r="K23" s="301">
        <v>1</v>
      </c>
      <c r="L23" s="342" t="s">
        <v>503</v>
      </c>
      <c r="M23" s="7" t="s">
        <v>213</v>
      </c>
      <c r="N23" s="285"/>
      <c r="O23" s="336">
        <v>44377</v>
      </c>
      <c r="P23" s="342" t="s">
        <v>503</v>
      </c>
    </row>
    <row r="24" spans="1:16" ht="48" customHeight="1" x14ac:dyDescent="0.3">
      <c r="A24" s="389"/>
      <c r="B24" s="400"/>
      <c r="C24" s="400"/>
      <c r="D24" s="202" t="s">
        <v>214</v>
      </c>
      <c r="E24" s="144"/>
      <c r="F24" s="420" t="s">
        <v>215</v>
      </c>
      <c r="G24" s="143"/>
      <c r="H24" s="197" t="s">
        <v>216</v>
      </c>
      <c r="I24" s="211" t="s">
        <v>218</v>
      </c>
      <c r="J24" s="7" t="s">
        <v>26</v>
      </c>
      <c r="K24" s="180" t="s">
        <v>220</v>
      </c>
      <c r="L24" s="343">
        <v>1</v>
      </c>
      <c r="M24" s="7" t="s">
        <v>220</v>
      </c>
      <c r="N24" s="279"/>
      <c r="O24" s="324">
        <v>44377</v>
      </c>
      <c r="P24" s="284" t="s">
        <v>643</v>
      </c>
    </row>
    <row r="25" spans="1:16" ht="48" customHeight="1" x14ac:dyDescent="0.3">
      <c r="A25" s="389"/>
      <c r="B25" s="400"/>
      <c r="C25" s="400"/>
      <c r="D25" s="202" t="s">
        <v>221</v>
      </c>
      <c r="E25" s="144"/>
      <c r="F25" s="420"/>
      <c r="G25" s="143"/>
      <c r="H25" s="197" t="s">
        <v>222</v>
      </c>
      <c r="I25" s="211" t="s">
        <v>218</v>
      </c>
      <c r="J25" s="7" t="s">
        <v>224</v>
      </c>
      <c r="K25" s="115">
        <v>1</v>
      </c>
      <c r="L25" s="343">
        <v>0.75</v>
      </c>
      <c r="M25" s="7" t="s">
        <v>225</v>
      </c>
      <c r="N25" s="115" t="s">
        <v>714</v>
      </c>
      <c r="O25" s="324">
        <v>44377</v>
      </c>
      <c r="P25" s="284" t="s">
        <v>715</v>
      </c>
    </row>
    <row r="26" spans="1:16" ht="48" customHeight="1" x14ac:dyDescent="0.3">
      <c r="A26" s="389"/>
      <c r="B26" s="400"/>
      <c r="C26" s="400"/>
      <c r="D26" s="202" t="s">
        <v>226</v>
      </c>
      <c r="E26" s="144"/>
      <c r="F26" s="221" t="s">
        <v>227</v>
      </c>
      <c r="G26" s="143"/>
      <c r="H26" s="197" t="s">
        <v>228</v>
      </c>
      <c r="I26" s="211" t="s">
        <v>218</v>
      </c>
      <c r="J26" s="7" t="s">
        <v>230</v>
      </c>
      <c r="K26" s="115">
        <v>0.7</v>
      </c>
      <c r="L26" s="343">
        <v>0.63</v>
      </c>
      <c r="M26" s="7" t="s">
        <v>231</v>
      </c>
      <c r="N26" s="115" t="s">
        <v>716</v>
      </c>
      <c r="O26" s="324">
        <v>44377</v>
      </c>
      <c r="P26" s="284" t="s">
        <v>644</v>
      </c>
    </row>
    <row r="27" spans="1:16" ht="48" customHeight="1" x14ac:dyDescent="0.3">
      <c r="A27" s="389"/>
      <c r="B27" s="400"/>
      <c r="C27" s="400"/>
      <c r="D27" s="213" t="s">
        <v>232</v>
      </c>
      <c r="E27" s="144"/>
      <c r="F27" s="134" t="s">
        <v>233</v>
      </c>
      <c r="G27" s="143"/>
      <c r="H27" s="197" t="s">
        <v>234</v>
      </c>
      <c r="I27" s="211" t="s">
        <v>218</v>
      </c>
      <c r="J27" s="7" t="s">
        <v>672</v>
      </c>
      <c r="K27" s="115">
        <v>1</v>
      </c>
      <c r="L27" s="343">
        <v>1.0900000000000001</v>
      </c>
      <c r="M27" s="7" t="s">
        <v>238</v>
      </c>
      <c r="N27" s="180" t="s">
        <v>508</v>
      </c>
      <c r="O27" s="324">
        <v>44377</v>
      </c>
      <c r="P27" s="344" t="s">
        <v>723</v>
      </c>
    </row>
    <row r="28" spans="1:16" ht="48" customHeight="1" x14ac:dyDescent="0.3">
      <c r="A28" s="389"/>
      <c r="B28" s="400"/>
      <c r="C28" s="400"/>
      <c r="D28" s="202"/>
      <c r="E28" s="144"/>
      <c r="F28" s="420"/>
      <c r="G28" s="143"/>
      <c r="H28" s="90" t="s">
        <v>239</v>
      </c>
      <c r="I28" s="211" t="s">
        <v>218</v>
      </c>
      <c r="J28" s="7" t="s">
        <v>645</v>
      </c>
      <c r="K28" s="115">
        <v>0.8</v>
      </c>
      <c r="L28" s="343">
        <v>0.65</v>
      </c>
      <c r="M28" s="7" t="s">
        <v>242</v>
      </c>
      <c r="N28" s="115" t="s">
        <v>584</v>
      </c>
      <c r="O28" s="324">
        <v>44377</v>
      </c>
      <c r="P28" s="344" t="s">
        <v>717</v>
      </c>
    </row>
    <row r="29" spans="1:16" ht="48" customHeight="1" x14ac:dyDescent="0.3">
      <c r="A29" s="389"/>
      <c r="B29" s="400"/>
      <c r="C29" s="400"/>
      <c r="D29" s="202"/>
      <c r="E29" s="144"/>
      <c r="F29" s="420"/>
      <c r="G29" s="143"/>
      <c r="H29" s="90" t="s">
        <v>243</v>
      </c>
      <c r="I29" s="211" t="s">
        <v>218</v>
      </c>
      <c r="J29" s="7" t="s">
        <v>673</v>
      </c>
      <c r="K29" s="115">
        <v>0.7</v>
      </c>
      <c r="L29" s="343">
        <v>0.49</v>
      </c>
      <c r="M29" s="115" t="s">
        <v>242</v>
      </c>
      <c r="N29" s="115" t="s">
        <v>584</v>
      </c>
      <c r="O29" s="324">
        <v>44377</v>
      </c>
      <c r="P29" s="345" t="s">
        <v>718</v>
      </c>
    </row>
    <row r="30" spans="1:16" ht="48" customHeight="1" x14ac:dyDescent="0.3">
      <c r="A30" s="389"/>
      <c r="B30" s="400"/>
      <c r="C30" s="400"/>
      <c r="D30" s="202"/>
      <c r="E30" s="144"/>
      <c r="F30" s="420"/>
      <c r="G30" s="143"/>
      <c r="H30" s="443" t="s">
        <v>245</v>
      </c>
      <c r="I30" s="211" t="s">
        <v>218</v>
      </c>
      <c r="J30" s="7" t="s">
        <v>674</v>
      </c>
      <c r="K30" s="115">
        <v>0.8</v>
      </c>
      <c r="L30" s="343">
        <v>0.51</v>
      </c>
      <c r="M30" s="7" t="s">
        <v>247</v>
      </c>
      <c r="N30" s="115" t="s">
        <v>719</v>
      </c>
      <c r="O30" s="324">
        <v>44377</v>
      </c>
      <c r="P30" s="284" t="s">
        <v>724</v>
      </c>
    </row>
    <row r="31" spans="1:16" ht="48" customHeight="1" x14ac:dyDescent="0.3">
      <c r="A31" s="389"/>
      <c r="B31" s="400"/>
      <c r="C31" s="400"/>
      <c r="D31" s="202"/>
      <c r="E31" s="144"/>
      <c r="F31" s="221"/>
      <c r="G31" s="143"/>
      <c r="H31" s="444"/>
      <c r="I31" s="211" t="s">
        <v>218</v>
      </c>
      <c r="J31" s="7" t="s">
        <v>646</v>
      </c>
      <c r="K31" s="115">
        <v>1</v>
      </c>
      <c r="L31" s="343">
        <v>0.52</v>
      </c>
      <c r="M31" s="7" t="s">
        <v>247</v>
      </c>
      <c r="N31" s="115" t="s">
        <v>585</v>
      </c>
      <c r="O31" s="324">
        <v>44377</v>
      </c>
      <c r="P31" s="345" t="s">
        <v>720</v>
      </c>
    </row>
    <row r="32" spans="1:16" ht="48" customHeight="1" x14ac:dyDescent="0.3">
      <c r="A32" s="389"/>
      <c r="B32" s="400"/>
      <c r="C32" s="400"/>
      <c r="D32" s="202"/>
      <c r="E32" s="144"/>
      <c r="F32" s="221"/>
      <c r="G32" s="143"/>
      <c r="H32" s="142" t="s">
        <v>675</v>
      </c>
      <c r="I32" s="211" t="s">
        <v>218</v>
      </c>
      <c r="J32" s="7" t="s">
        <v>676</v>
      </c>
      <c r="K32" s="115">
        <v>1</v>
      </c>
      <c r="L32" s="343">
        <v>0.98</v>
      </c>
      <c r="M32" s="7" t="s">
        <v>247</v>
      </c>
      <c r="N32" s="115" t="s">
        <v>719</v>
      </c>
      <c r="O32" s="324">
        <v>44377</v>
      </c>
      <c r="P32" s="345" t="s">
        <v>721</v>
      </c>
    </row>
    <row r="33" spans="1:16" ht="48" customHeight="1" x14ac:dyDescent="0.3">
      <c r="A33" s="389"/>
      <c r="B33" s="400"/>
      <c r="C33" s="400"/>
      <c r="D33" s="213"/>
      <c r="E33" s="144"/>
      <c r="F33" s="134"/>
      <c r="G33" s="143"/>
      <c r="H33" s="205" t="s">
        <v>250</v>
      </c>
      <c r="I33" s="118" t="s">
        <v>254</v>
      </c>
      <c r="J33" s="7" t="s">
        <v>255</v>
      </c>
      <c r="K33" s="124">
        <v>1</v>
      </c>
      <c r="L33" s="281">
        <v>0.42</v>
      </c>
      <c r="M33" s="7" t="s">
        <v>256</v>
      </c>
      <c r="N33" s="304" t="s">
        <v>518</v>
      </c>
      <c r="O33" s="336">
        <v>44377</v>
      </c>
      <c r="P33" s="305" t="s">
        <v>722</v>
      </c>
    </row>
    <row r="34" spans="1:16" ht="48" customHeight="1" x14ac:dyDescent="0.3">
      <c r="A34" s="389"/>
      <c r="B34" s="400"/>
      <c r="C34" s="400"/>
      <c r="D34" s="213"/>
      <c r="E34" s="144"/>
      <c r="F34" s="134"/>
      <c r="G34" s="143"/>
      <c r="H34" s="205" t="s">
        <v>257</v>
      </c>
      <c r="I34" s="118" t="s">
        <v>254</v>
      </c>
      <c r="J34" s="7" t="s">
        <v>259</v>
      </c>
      <c r="K34" s="124">
        <v>1</v>
      </c>
      <c r="L34" s="281">
        <v>1</v>
      </c>
      <c r="M34" s="7" t="s">
        <v>260</v>
      </c>
      <c r="N34" s="304" t="s">
        <v>520</v>
      </c>
      <c r="O34" s="336">
        <v>44377</v>
      </c>
      <c r="P34" s="305" t="s">
        <v>647</v>
      </c>
    </row>
    <row r="35" spans="1:16" ht="48" customHeight="1" x14ac:dyDescent="0.3">
      <c r="A35" s="389"/>
      <c r="B35" s="400"/>
      <c r="C35" s="400"/>
      <c r="D35" s="213"/>
      <c r="E35" s="144"/>
      <c r="F35" s="134"/>
      <c r="G35" s="143"/>
      <c r="H35" s="90"/>
      <c r="I35" s="118"/>
      <c r="J35" s="7"/>
      <c r="K35" s="279"/>
      <c r="L35" s="302"/>
      <c r="M35" s="7"/>
      <c r="N35" s="285"/>
      <c r="O35" s="336">
        <v>44377</v>
      </c>
      <c r="P35" s="298"/>
    </row>
    <row r="36" spans="1:16" ht="48" customHeight="1" x14ac:dyDescent="0.3">
      <c r="A36" s="389"/>
      <c r="B36" s="400"/>
      <c r="C36" s="400"/>
      <c r="D36" s="213"/>
      <c r="E36" s="144"/>
      <c r="F36" s="134"/>
      <c r="G36" s="143"/>
      <c r="H36" s="205" t="s">
        <v>261</v>
      </c>
      <c r="I36" s="118" t="s">
        <v>254</v>
      </c>
      <c r="J36" s="7" t="s">
        <v>264</v>
      </c>
      <c r="K36" s="124">
        <v>1</v>
      </c>
      <c r="L36" s="281">
        <v>0.5</v>
      </c>
      <c r="M36" s="7" t="s">
        <v>265</v>
      </c>
      <c r="N36" s="113"/>
      <c r="O36" s="336">
        <v>44377</v>
      </c>
      <c r="P36" s="305" t="s">
        <v>648</v>
      </c>
    </row>
    <row r="37" spans="1:16" ht="48" customHeight="1" x14ac:dyDescent="0.3">
      <c r="A37" s="389"/>
      <c r="B37" s="400"/>
      <c r="C37" s="143"/>
      <c r="D37" s="213"/>
      <c r="E37" s="144"/>
      <c r="F37" s="134"/>
      <c r="G37" s="143"/>
      <c r="H37" s="90" t="s">
        <v>266</v>
      </c>
      <c r="I37" s="215" t="s">
        <v>194</v>
      </c>
      <c r="J37" s="92" t="s">
        <v>268</v>
      </c>
      <c r="K37" s="124">
        <v>1</v>
      </c>
      <c r="L37" s="342" t="s">
        <v>503</v>
      </c>
      <c r="M37" s="7" t="s">
        <v>269</v>
      </c>
      <c r="N37" s="285"/>
      <c r="O37" s="336">
        <v>44377</v>
      </c>
      <c r="P37" s="342" t="s">
        <v>503</v>
      </c>
    </row>
    <row r="38" spans="1:16" ht="48" customHeight="1" x14ac:dyDescent="0.3">
      <c r="A38" s="389"/>
      <c r="B38" s="400"/>
      <c r="C38" s="143"/>
      <c r="D38" s="213"/>
      <c r="E38" s="144"/>
      <c r="F38" s="134"/>
      <c r="G38" s="143"/>
      <c r="H38" s="90" t="s">
        <v>270</v>
      </c>
      <c r="I38" s="215" t="s">
        <v>194</v>
      </c>
      <c r="J38" s="92" t="s">
        <v>272</v>
      </c>
      <c r="K38" s="124">
        <v>1</v>
      </c>
      <c r="L38" s="342" t="s">
        <v>503</v>
      </c>
      <c r="M38" s="7" t="s">
        <v>273</v>
      </c>
      <c r="N38" s="285"/>
      <c r="O38" s="336">
        <v>44377</v>
      </c>
      <c r="P38" s="342" t="s">
        <v>503</v>
      </c>
    </row>
    <row r="39" spans="1:16" ht="48" customHeight="1" x14ac:dyDescent="0.3">
      <c r="A39" s="389"/>
      <c r="B39" s="400"/>
      <c r="C39" s="143"/>
      <c r="D39" s="213"/>
      <c r="E39" s="144"/>
      <c r="F39" s="134"/>
      <c r="G39" s="143"/>
      <c r="H39" s="90" t="s">
        <v>270</v>
      </c>
      <c r="I39" s="215" t="s">
        <v>194</v>
      </c>
      <c r="J39" s="92" t="s">
        <v>272</v>
      </c>
      <c r="K39" s="124">
        <v>1</v>
      </c>
      <c r="L39" s="342" t="s">
        <v>503</v>
      </c>
      <c r="M39" s="7" t="s">
        <v>273</v>
      </c>
      <c r="N39" s="285"/>
      <c r="O39" s="336">
        <v>44377</v>
      </c>
      <c r="P39" s="342" t="s">
        <v>503</v>
      </c>
    </row>
    <row r="40" spans="1:16" ht="48" customHeight="1" x14ac:dyDescent="0.3">
      <c r="A40" s="389"/>
      <c r="B40" s="400"/>
      <c r="C40" s="143"/>
      <c r="D40" s="213"/>
      <c r="E40" s="144"/>
      <c r="F40" s="134"/>
      <c r="G40" s="143"/>
      <c r="H40" s="90" t="s">
        <v>275</v>
      </c>
      <c r="I40" s="215" t="s">
        <v>194</v>
      </c>
      <c r="J40" s="92" t="s">
        <v>277</v>
      </c>
      <c r="K40" s="124">
        <v>1</v>
      </c>
      <c r="L40" s="342" t="s">
        <v>503</v>
      </c>
      <c r="M40" s="7" t="s">
        <v>278</v>
      </c>
      <c r="N40" s="285"/>
      <c r="O40" s="336">
        <v>44377</v>
      </c>
      <c r="P40" s="342" t="s">
        <v>503</v>
      </c>
    </row>
    <row r="41" spans="1:16" ht="48" customHeight="1" x14ac:dyDescent="0.3">
      <c r="A41" s="389"/>
      <c r="B41" s="400"/>
      <c r="C41" s="143"/>
      <c r="D41" s="213"/>
      <c r="E41" s="144"/>
      <c r="F41" s="134"/>
      <c r="G41" s="143"/>
      <c r="H41" s="90" t="s">
        <v>279</v>
      </c>
      <c r="I41" s="215" t="s">
        <v>194</v>
      </c>
      <c r="J41" s="92" t="s">
        <v>281</v>
      </c>
      <c r="K41" s="124">
        <v>1</v>
      </c>
      <c r="L41" s="342" t="s">
        <v>503</v>
      </c>
      <c r="M41" s="7" t="s">
        <v>282</v>
      </c>
      <c r="N41" s="285"/>
      <c r="O41" s="336">
        <v>44377</v>
      </c>
      <c r="P41" s="342" t="s">
        <v>503</v>
      </c>
    </row>
    <row r="42" spans="1:16" ht="48" customHeight="1" x14ac:dyDescent="0.3">
      <c r="A42" s="389"/>
      <c r="B42" s="400"/>
      <c r="C42" s="143"/>
      <c r="D42" s="213"/>
      <c r="E42" s="145"/>
      <c r="F42" s="134"/>
      <c r="G42" s="143"/>
      <c r="H42" s="204" t="s">
        <v>283</v>
      </c>
      <c r="I42" s="215" t="s">
        <v>194</v>
      </c>
      <c r="J42" s="92" t="s">
        <v>285</v>
      </c>
      <c r="K42" s="301">
        <v>1</v>
      </c>
      <c r="L42" s="281">
        <v>1</v>
      </c>
      <c r="M42" s="180" t="s">
        <v>286</v>
      </c>
      <c r="N42" s="288" t="s">
        <v>586</v>
      </c>
      <c r="O42" s="336">
        <v>44377</v>
      </c>
      <c r="P42" s="284" t="s">
        <v>587</v>
      </c>
    </row>
    <row r="43" spans="1:16" ht="48" customHeight="1" x14ac:dyDescent="0.3">
      <c r="A43" s="389"/>
      <c r="B43" s="400"/>
      <c r="C43" s="143"/>
      <c r="D43" s="202"/>
      <c r="E43" s="221"/>
      <c r="F43" s="221"/>
      <c r="G43" s="143"/>
      <c r="H43" s="135" t="s">
        <v>275</v>
      </c>
      <c r="I43" s="211" t="s">
        <v>153</v>
      </c>
      <c r="J43" s="7" t="s">
        <v>277</v>
      </c>
      <c r="K43" s="301">
        <v>1</v>
      </c>
      <c r="L43" s="342" t="s">
        <v>503</v>
      </c>
      <c r="M43" s="180" t="s">
        <v>278</v>
      </c>
      <c r="N43" s="285"/>
      <c r="O43" s="336">
        <v>44377</v>
      </c>
      <c r="P43" s="342" t="s">
        <v>503</v>
      </c>
    </row>
    <row r="44" spans="1:16" ht="48" customHeight="1" thickBot="1" x14ac:dyDescent="0.35">
      <c r="A44" s="389"/>
      <c r="B44" s="401"/>
      <c r="C44" s="154"/>
      <c r="D44" s="203"/>
      <c r="E44" s="155"/>
      <c r="F44" s="155"/>
      <c r="G44" s="154"/>
      <c r="H44" s="156" t="s">
        <v>289</v>
      </c>
      <c r="I44" s="220" t="s">
        <v>291</v>
      </c>
      <c r="J44" s="76" t="s">
        <v>292</v>
      </c>
      <c r="K44" s="307">
        <v>1</v>
      </c>
      <c r="L44" s="346">
        <v>1</v>
      </c>
      <c r="M44" s="83" t="s">
        <v>293</v>
      </c>
      <c r="N44" s="308" t="s">
        <v>588</v>
      </c>
      <c r="O44" s="338">
        <v>44377</v>
      </c>
      <c r="P44" s="309" t="s">
        <v>589</v>
      </c>
    </row>
    <row r="45" spans="1:16" ht="48" customHeight="1" x14ac:dyDescent="0.3">
      <c r="A45" s="396">
        <v>4</v>
      </c>
      <c r="B45" s="386" t="s">
        <v>294</v>
      </c>
      <c r="C45" s="408" t="s">
        <v>295</v>
      </c>
      <c r="D45" s="209" t="s">
        <v>169</v>
      </c>
      <c r="E45" s="408" t="s">
        <v>296</v>
      </c>
      <c r="F45" s="209" t="s">
        <v>297</v>
      </c>
      <c r="G45" s="405" t="s">
        <v>298</v>
      </c>
      <c r="H45" s="219" t="s">
        <v>299</v>
      </c>
      <c r="I45" s="219" t="s">
        <v>154</v>
      </c>
      <c r="J45" s="174" t="s">
        <v>301</v>
      </c>
      <c r="K45" s="310">
        <v>1</v>
      </c>
      <c r="L45" s="339">
        <v>1</v>
      </c>
      <c r="M45" s="133" t="s">
        <v>174</v>
      </c>
      <c r="N45" s="311" t="s">
        <v>590</v>
      </c>
      <c r="O45" s="340">
        <v>44377</v>
      </c>
      <c r="P45" s="312" t="s">
        <v>591</v>
      </c>
    </row>
    <row r="46" spans="1:16" ht="48" customHeight="1" x14ac:dyDescent="0.3">
      <c r="A46" s="397"/>
      <c r="B46" s="387"/>
      <c r="C46" s="395"/>
      <c r="D46" s="202" t="s">
        <v>175</v>
      </c>
      <c r="E46" s="395"/>
      <c r="F46" s="202" t="s">
        <v>302</v>
      </c>
      <c r="G46" s="406"/>
      <c r="H46" s="211" t="s">
        <v>303</v>
      </c>
      <c r="I46" s="211" t="s">
        <v>154</v>
      </c>
      <c r="J46" s="7" t="s">
        <v>305</v>
      </c>
      <c r="K46" s="301">
        <v>1</v>
      </c>
      <c r="L46" s="281">
        <v>1</v>
      </c>
      <c r="M46" s="180" t="s">
        <v>174</v>
      </c>
      <c r="N46" s="288" t="s">
        <v>526</v>
      </c>
      <c r="O46" s="336">
        <v>44377</v>
      </c>
      <c r="P46" s="306" t="s">
        <v>592</v>
      </c>
    </row>
    <row r="47" spans="1:16" ht="48" customHeight="1" x14ac:dyDescent="0.3">
      <c r="A47" s="397"/>
      <c r="B47" s="387"/>
      <c r="C47" s="395"/>
      <c r="D47" s="202" t="s">
        <v>306</v>
      </c>
      <c r="E47" s="395"/>
      <c r="F47" s="202" t="s">
        <v>307</v>
      </c>
      <c r="G47" s="406"/>
      <c r="H47" s="118"/>
      <c r="I47" s="163"/>
      <c r="J47" s="347"/>
      <c r="K47" s="347"/>
      <c r="L47" s="302"/>
      <c r="M47" s="285"/>
      <c r="N47" s="285"/>
      <c r="O47" s="336">
        <v>44377</v>
      </c>
      <c r="P47" s="298"/>
    </row>
    <row r="48" spans="1:16" ht="48" customHeight="1" thickBot="1" x14ac:dyDescent="0.35">
      <c r="A48" s="398"/>
      <c r="B48" s="388"/>
      <c r="C48" s="409"/>
      <c r="D48" s="203" t="s">
        <v>308</v>
      </c>
      <c r="E48" s="409"/>
      <c r="F48" s="203" t="s">
        <v>309</v>
      </c>
      <c r="G48" s="407"/>
      <c r="H48" s="147"/>
      <c r="I48" s="175"/>
      <c r="J48" s="348"/>
      <c r="K48" s="348"/>
      <c r="L48" s="337"/>
      <c r="M48" s="290"/>
      <c r="N48" s="290"/>
      <c r="O48" s="338">
        <v>44377</v>
      </c>
      <c r="P48" s="292"/>
    </row>
    <row r="49" spans="1:16" ht="48" customHeight="1" x14ac:dyDescent="0.3">
      <c r="A49" s="390">
        <v>5</v>
      </c>
      <c r="B49" s="386" t="s">
        <v>310</v>
      </c>
      <c r="C49" s="453" t="s">
        <v>311</v>
      </c>
      <c r="D49" s="238" t="s">
        <v>312</v>
      </c>
      <c r="E49" s="408" t="s">
        <v>313</v>
      </c>
      <c r="F49" s="238" t="s">
        <v>314</v>
      </c>
      <c r="G49" s="405" t="s">
        <v>315</v>
      </c>
      <c r="H49" s="240" t="s">
        <v>677</v>
      </c>
      <c r="I49" s="233" t="s">
        <v>318</v>
      </c>
      <c r="J49" s="78" t="s">
        <v>26</v>
      </c>
      <c r="K49" s="78" t="s">
        <v>320</v>
      </c>
      <c r="L49" s="349" t="s">
        <v>654</v>
      </c>
      <c r="M49" s="174" t="s">
        <v>174</v>
      </c>
      <c r="N49" s="350"/>
      <c r="O49" s="351">
        <v>44377</v>
      </c>
      <c r="P49" s="320" t="s">
        <v>657</v>
      </c>
    </row>
    <row r="50" spans="1:16" ht="48" customHeight="1" x14ac:dyDescent="0.3">
      <c r="A50" s="391"/>
      <c r="B50" s="387"/>
      <c r="C50" s="437"/>
      <c r="D50" s="236" t="s">
        <v>321</v>
      </c>
      <c r="E50" s="395"/>
      <c r="F50" s="395" t="s">
        <v>322</v>
      </c>
      <c r="G50" s="406"/>
      <c r="H50" s="425" t="s">
        <v>323</v>
      </c>
      <c r="I50" s="234" t="s">
        <v>318</v>
      </c>
      <c r="J50" s="180" t="s">
        <v>26</v>
      </c>
      <c r="K50" s="180" t="s">
        <v>663</v>
      </c>
      <c r="L50" s="352" t="s">
        <v>655</v>
      </c>
      <c r="M50" s="7" t="s">
        <v>174</v>
      </c>
      <c r="N50" s="282" t="s">
        <v>652</v>
      </c>
      <c r="O50" s="353">
        <v>44377</v>
      </c>
      <c r="P50" s="284" t="s">
        <v>658</v>
      </c>
    </row>
    <row r="51" spans="1:16" ht="48" customHeight="1" x14ac:dyDescent="0.3">
      <c r="A51" s="391"/>
      <c r="B51" s="387"/>
      <c r="C51" s="437"/>
      <c r="D51" s="236" t="s">
        <v>207</v>
      </c>
      <c r="E51" s="395"/>
      <c r="F51" s="395"/>
      <c r="G51" s="406"/>
      <c r="H51" s="427"/>
      <c r="I51" s="234" t="s">
        <v>318</v>
      </c>
      <c r="J51" s="180" t="s">
        <v>26</v>
      </c>
      <c r="K51" s="180" t="s">
        <v>327</v>
      </c>
      <c r="L51" s="302" t="s">
        <v>656</v>
      </c>
      <c r="M51" s="7" t="s">
        <v>174</v>
      </c>
      <c r="N51" s="282" t="s">
        <v>653</v>
      </c>
      <c r="O51" s="353">
        <v>44377</v>
      </c>
      <c r="P51" s="284" t="s">
        <v>678</v>
      </c>
    </row>
    <row r="52" spans="1:16" ht="48" customHeight="1" x14ac:dyDescent="0.3">
      <c r="A52" s="391"/>
      <c r="B52" s="387"/>
      <c r="C52" s="437"/>
      <c r="D52" s="236" t="s">
        <v>328</v>
      </c>
      <c r="E52" s="395"/>
      <c r="F52" s="395" t="s">
        <v>329</v>
      </c>
      <c r="G52" s="406"/>
      <c r="H52" s="237" t="s">
        <v>330</v>
      </c>
      <c r="I52" s="234" t="s">
        <v>332</v>
      </c>
      <c r="J52" s="286" t="s">
        <v>334</v>
      </c>
      <c r="K52" s="301" t="s">
        <v>333</v>
      </c>
      <c r="L52" s="281">
        <v>1</v>
      </c>
      <c r="M52" s="180" t="s">
        <v>335</v>
      </c>
      <c r="N52" s="306" t="s">
        <v>531</v>
      </c>
      <c r="O52" s="324">
        <v>44377</v>
      </c>
      <c r="P52" s="306" t="s">
        <v>638</v>
      </c>
    </row>
    <row r="53" spans="1:16" ht="48" customHeight="1" x14ac:dyDescent="0.3">
      <c r="A53" s="391"/>
      <c r="B53" s="387"/>
      <c r="C53" s="437"/>
      <c r="D53" s="236" t="s">
        <v>188</v>
      </c>
      <c r="E53" s="395"/>
      <c r="F53" s="395"/>
      <c r="G53" s="406"/>
      <c r="H53" s="237" t="s">
        <v>174</v>
      </c>
      <c r="I53" s="234" t="s">
        <v>332</v>
      </c>
      <c r="J53" s="286" t="s">
        <v>679</v>
      </c>
      <c r="K53" s="301">
        <v>1</v>
      </c>
      <c r="L53" s="354">
        <v>1</v>
      </c>
      <c r="M53" s="180" t="s">
        <v>174</v>
      </c>
      <c r="N53" s="180" t="s">
        <v>593</v>
      </c>
      <c r="O53" s="324">
        <v>44377</v>
      </c>
      <c r="P53" s="284" t="s">
        <v>594</v>
      </c>
    </row>
    <row r="54" spans="1:16" ht="48" customHeight="1" x14ac:dyDescent="0.3">
      <c r="A54" s="391"/>
      <c r="B54" s="387"/>
      <c r="C54" s="437"/>
      <c r="D54" s="236" t="s">
        <v>338</v>
      </c>
      <c r="E54" s="395"/>
      <c r="F54" s="395" t="s">
        <v>329</v>
      </c>
      <c r="G54" s="406"/>
      <c r="H54" s="237" t="s">
        <v>339</v>
      </c>
      <c r="I54" s="234" t="s">
        <v>318</v>
      </c>
      <c r="J54" s="7" t="s">
        <v>341</v>
      </c>
      <c r="K54" s="301">
        <v>1</v>
      </c>
      <c r="L54" s="354">
        <v>1</v>
      </c>
      <c r="M54" s="180" t="s">
        <v>342</v>
      </c>
      <c r="N54" s="285">
        <v>0</v>
      </c>
      <c r="O54" s="336">
        <v>44377</v>
      </c>
      <c r="P54" s="284" t="s">
        <v>535</v>
      </c>
    </row>
    <row r="55" spans="1:16" ht="48" customHeight="1" x14ac:dyDescent="0.3">
      <c r="A55" s="391"/>
      <c r="B55" s="387"/>
      <c r="C55" s="437"/>
      <c r="D55" s="236" t="s">
        <v>343</v>
      </c>
      <c r="E55" s="395"/>
      <c r="F55" s="395"/>
      <c r="G55" s="406"/>
      <c r="H55" s="237" t="s">
        <v>344</v>
      </c>
      <c r="I55" s="234" t="s">
        <v>318</v>
      </c>
      <c r="J55" s="7" t="s">
        <v>341</v>
      </c>
      <c r="K55" s="301">
        <v>1</v>
      </c>
      <c r="L55" s="354">
        <v>1</v>
      </c>
      <c r="M55" s="180" t="s">
        <v>342</v>
      </c>
      <c r="N55" s="288" t="s">
        <v>595</v>
      </c>
      <c r="O55" s="336">
        <v>44377</v>
      </c>
      <c r="P55" s="284" t="s">
        <v>535</v>
      </c>
    </row>
    <row r="56" spans="1:16" ht="48" customHeight="1" x14ac:dyDescent="0.3">
      <c r="A56" s="391"/>
      <c r="B56" s="387"/>
      <c r="C56" s="437"/>
      <c r="D56" s="236" t="s">
        <v>346</v>
      </c>
      <c r="E56" s="395"/>
      <c r="F56" s="395" t="s">
        <v>347</v>
      </c>
      <c r="G56" s="406"/>
      <c r="H56" s="237" t="s">
        <v>348</v>
      </c>
      <c r="I56" s="234" t="s">
        <v>318</v>
      </c>
      <c r="J56" s="7" t="s">
        <v>341</v>
      </c>
      <c r="K56" s="301">
        <v>1</v>
      </c>
      <c r="L56" s="354">
        <v>1</v>
      </c>
      <c r="M56" s="180" t="s">
        <v>342</v>
      </c>
      <c r="N56" s="288" t="s">
        <v>529</v>
      </c>
      <c r="O56" s="336">
        <v>44377</v>
      </c>
      <c r="P56" s="284" t="s">
        <v>535</v>
      </c>
    </row>
    <row r="57" spans="1:16" ht="48" customHeight="1" x14ac:dyDescent="0.3">
      <c r="A57" s="391"/>
      <c r="B57" s="387"/>
      <c r="C57" s="437"/>
      <c r="D57" s="236" t="s">
        <v>350</v>
      </c>
      <c r="E57" s="395"/>
      <c r="F57" s="395"/>
      <c r="G57" s="406"/>
      <c r="H57" s="237" t="s">
        <v>351</v>
      </c>
      <c r="I57" s="234" t="s">
        <v>318</v>
      </c>
      <c r="J57" s="7" t="s">
        <v>341</v>
      </c>
      <c r="K57" s="301">
        <v>1</v>
      </c>
      <c r="L57" s="354">
        <v>1</v>
      </c>
      <c r="M57" s="180" t="s">
        <v>342</v>
      </c>
      <c r="N57" s="288" t="s">
        <v>537</v>
      </c>
      <c r="O57" s="336">
        <v>44377</v>
      </c>
      <c r="P57" s="284" t="s">
        <v>535</v>
      </c>
    </row>
    <row r="58" spans="1:16" ht="48" customHeight="1" x14ac:dyDescent="0.3">
      <c r="A58" s="391"/>
      <c r="B58" s="387"/>
      <c r="C58" s="437"/>
      <c r="D58" s="236" t="s">
        <v>353</v>
      </c>
      <c r="E58" s="395"/>
      <c r="F58" s="395" t="s">
        <v>354</v>
      </c>
      <c r="G58" s="406"/>
      <c r="H58" s="252" t="s">
        <v>631</v>
      </c>
      <c r="I58" s="253" t="s">
        <v>680</v>
      </c>
      <c r="J58" s="7" t="s">
        <v>681</v>
      </c>
      <c r="K58" s="301" t="s">
        <v>174</v>
      </c>
      <c r="L58" s="287" t="s">
        <v>558</v>
      </c>
      <c r="M58" s="7" t="s">
        <v>174</v>
      </c>
      <c r="N58" s="7" t="s">
        <v>682</v>
      </c>
      <c r="O58" s="283">
        <v>44377</v>
      </c>
      <c r="P58" s="7" t="s">
        <v>633</v>
      </c>
    </row>
    <row r="59" spans="1:16" ht="48" customHeight="1" x14ac:dyDescent="0.3">
      <c r="A59" s="392"/>
      <c r="B59" s="387"/>
      <c r="C59" s="437"/>
      <c r="D59" s="236" t="s">
        <v>360</v>
      </c>
      <c r="E59" s="395"/>
      <c r="F59" s="395"/>
      <c r="G59" s="406"/>
      <c r="H59" s="237"/>
      <c r="I59" s="234"/>
      <c r="J59" s="7"/>
      <c r="K59" s="301"/>
      <c r="L59" s="302"/>
      <c r="M59" s="7"/>
      <c r="N59" s="285"/>
      <c r="O59" s="336"/>
      <c r="P59" s="298"/>
    </row>
    <row r="60" spans="1:16" ht="48" customHeight="1" x14ac:dyDescent="0.3">
      <c r="A60" s="392"/>
      <c r="B60" s="387"/>
      <c r="C60" s="437"/>
      <c r="D60" s="236"/>
      <c r="E60" s="395"/>
      <c r="F60" s="395"/>
      <c r="G60" s="406"/>
      <c r="H60" s="237"/>
      <c r="I60" s="234"/>
      <c r="J60" s="7"/>
      <c r="K60" s="301"/>
      <c r="L60" s="302"/>
      <c r="M60" s="7"/>
      <c r="N60" s="285"/>
      <c r="O60" s="336">
        <v>44377</v>
      </c>
      <c r="P60" s="298"/>
    </row>
    <row r="61" spans="1:16" ht="48" customHeight="1" thickBot="1" x14ac:dyDescent="0.35">
      <c r="A61" s="393"/>
      <c r="B61" s="388"/>
      <c r="C61" s="454"/>
      <c r="D61" s="239"/>
      <c r="E61" s="409"/>
      <c r="F61" s="409"/>
      <c r="G61" s="407"/>
      <c r="H61" s="167"/>
      <c r="I61" s="235"/>
      <c r="J61" s="76"/>
      <c r="K61" s="96"/>
      <c r="L61" s="337"/>
      <c r="M61" s="76"/>
      <c r="N61" s="290"/>
      <c r="O61" s="338">
        <v>44377</v>
      </c>
      <c r="P61" s="292"/>
    </row>
    <row r="62" spans="1:16" ht="48" customHeight="1" x14ac:dyDescent="0.3">
      <c r="A62" s="402">
        <v>6</v>
      </c>
      <c r="B62" s="438" t="s">
        <v>363</v>
      </c>
      <c r="C62" s="394" t="s">
        <v>364</v>
      </c>
      <c r="D62" s="394" t="s">
        <v>328</v>
      </c>
      <c r="E62" s="439" t="s">
        <v>683</v>
      </c>
      <c r="F62" s="214" t="s">
        <v>366</v>
      </c>
      <c r="G62" s="448" t="s">
        <v>367</v>
      </c>
      <c r="H62" s="149" t="s">
        <v>368</v>
      </c>
      <c r="I62" s="210" t="s">
        <v>370</v>
      </c>
      <c r="J62" s="61" t="s">
        <v>372</v>
      </c>
      <c r="K62" s="325">
        <v>1</v>
      </c>
      <c r="L62" s="355">
        <v>1</v>
      </c>
      <c r="M62" s="61" t="s">
        <v>373</v>
      </c>
      <c r="N62" s="61" t="s">
        <v>596</v>
      </c>
      <c r="O62" s="340">
        <v>44377</v>
      </c>
      <c r="P62" s="326" t="s">
        <v>689</v>
      </c>
    </row>
    <row r="63" spans="1:16" ht="48" customHeight="1" x14ac:dyDescent="0.3">
      <c r="A63" s="403"/>
      <c r="B63" s="387"/>
      <c r="C63" s="395"/>
      <c r="D63" s="395"/>
      <c r="E63" s="406"/>
      <c r="F63" s="202" t="s">
        <v>374</v>
      </c>
      <c r="G63" s="449"/>
      <c r="H63" s="254" t="s">
        <v>690</v>
      </c>
      <c r="I63" s="211" t="s">
        <v>370</v>
      </c>
      <c r="J63" s="7" t="s">
        <v>377</v>
      </c>
      <c r="K63" s="327">
        <v>1</v>
      </c>
      <c r="L63" s="356">
        <v>1</v>
      </c>
      <c r="M63" s="7" t="s">
        <v>378</v>
      </c>
      <c r="N63" s="61" t="s">
        <v>541</v>
      </c>
      <c r="O63" s="336">
        <v>44377</v>
      </c>
      <c r="P63" s="326" t="s">
        <v>639</v>
      </c>
    </row>
    <row r="64" spans="1:16" ht="48" customHeight="1" x14ac:dyDescent="0.3">
      <c r="A64" s="403"/>
      <c r="B64" s="387"/>
      <c r="C64" s="395"/>
      <c r="D64" s="395" t="s">
        <v>160</v>
      </c>
      <c r="E64" s="406"/>
      <c r="F64" s="202" t="s">
        <v>379</v>
      </c>
      <c r="G64" s="449"/>
      <c r="H64" s="132"/>
      <c r="I64" s="211"/>
      <c r="J64" s="7"/>
      <c r="K64" s="327"/>
      <c r="L64" s="356"/>
      <c r="M64" s="7"/>
      <c r="N64" s="61"/>
      <c r="O64" s="336">
        <v>44377</v>
      </c>
      <c r="P64" s="326"/>
    </row>
    <row r="65" spans="1:18" ht="48" customHeight="1" x14ac:dyDescent="0.3">
      <c r="A65" s="403"/>
      <c r="B65" s="387"/>
      <c r="C65" s="395"/>
      <c r="D65" s="395"/>
      <c r="E65" s="406"/>
      <c r="F65" s="202" t="s">
        <v>381</v>
      </c>
      <c r="G65" s="449"/>
      <c r="H65" s="428" t="s">
        <v>382</v>
      </c>
      <c r="I65" s="211" t="s">
        <v>370</v>
      </c>
      <c r="J65" s="7" t="s">
        <v>543</v>
      </c>
      <c r="K65" s="327">
        <v>1</v>
      </c>
      <c r="L65" s="356">
        <v>1</v>
      </c>
      <c r="M65" s="7" t="s">
        <v>385</v>
      </c>
      <c r="N65" s="61" t="s">
        <v>544</v>
      </c>
      <c r="O65" s="336">
        <v>44377</v>
      </c>
      <c r="P65" s="326" t="s">
        <v>691</v>
      </c>
    </row>
    <row r="66" spans="1:18" ht="48" customHeight="1" x14ac:dyDescent="0.3">
      <c r="A66" s="403"/>
      <c r="B66" s="387"/>
      <c r="C66" s="395"/>
      <c r="D66" s="202"/>
      <c r="E66" s="406"/>
      <c r="F66" s="202"/>
      <c r="G66" s="449"/>
      <c r="H66" s="445"/>
      <c r="I66" s="211" t="s">
        <v>370</v>
      </c>
      <c r="J66" s="7" t="s">
        <v>386</v>
      </c>
      <c r="K66" s="327">
        <v>1</v>
      </c>
      <c r="L66" s="356">
        <v>1</v>
      </c>
      <c r="M66" s="7" t="s">
        <v>385</v>
      </c>
      <c r="N66" s="61" t="s">
        <v>544</v>
      </c>
      <c r="O66" s="336">
        <v>44377</v>
      </c>
      <c r="P66" s="326" t="s">
        <v>692</v>
      </c>
    </row>
    <row r="67" spans="1:18" ht="48" customHeight="1" x14ac:dyDescent="0.3">
      <c r="A67" s="403"/>
      <c r="B67" s="387"/>
      <c r="C67" s="395"/>
      <c r="D67" s="395" t="s">
        <v>387</v>
      </c>
      <c r="E67" s="406"/>
      <c r="F67" s="202" t="s">
        <v>388</v>
      </c>
      <c r="G67" s="449"/>
      <c r="H67" s="132" t="s">
        <v>389</v>
      </c>
      <c r="I67" s="211" t="s">
        <v>370</v>
      </c>
      <c r="J67" s="7" t="s">
        <v>391</v>
      </c>
      <c r="K67" s="327">
        <v>1</v>
      </c>
      <c r="L67" s="356">
        <v>1</v>
      </c>
      <c r="M67" s="7" t="s">
        <v>392</v>
      </c>
      <c r="N67" s="61" t="s">
        <v>547</v>
      </c>
      <c r="O67" s="336">
        <v>44377</v>
      </c>
      <c r="P67" s="326" t="s">
        <v>693</v>
      </c>
    </row>
    <row r="68" spans="1:18" ht="48" customHeight="1" x14ac:dyDescent="0.3">
      <c r="A68" s="403"/>
      <c r="B68" s="387"/>
      <c r="C68" s="395"/>
      <c r="D68" s="395"/>
      <c r="E68" s="406"/>
      <c r="F68" s="202" t="s">
        <v>393</v>
      </c>
      <c r="G68" s="449"/>
      <c r="H68" s="132" t="s">
        <v>394</v>
      </c>
      <c r="I68" s="211" t="s">
        <v>370</v>
      </c>
      <c r="J68" s="7" t="s">
        <v>396</v>
      </c>
      <c r="K68" s="327">
        <v>0.15</v>
      </c>
      <c r="L68" s="356">
        <v>1</v>
      </c>
      <c r="M68" s="7" t="s">
        <v>397</v>
      </c>
      <c r="N68" s="61" t="s">
        <v>549</v>
      </c>
      <c r="O68" s="336">
        <v>44377</v>
      </c>
      <c r="P68" s="326" t="s">
        <v>640</v>
      </c>
      <c r="Q68">
        <f>+Q69+R69</f>
        <v>422789934</v>
      </c>
    </row>
    <row r="69" spans="1:18" ht="48" customHeight="1" x14ac:dyDescent="0.3">
      <c r="A69" s="403"/>
      <c r="B69" s="387"/>
      <c r="C69" s="395"/>
      <c r="D69" s="395" t="s">
        <v>207</v>
      </c>
      <c r="E69" s="406"/>
      <c r="F69" s="202" t="s">
        <v>398</v>
      </c>
      <c r="G69" s="449"/>
      <c r="H69" s="132" t="s">
        <v>389</v>
      </c>
      <c r="I69" s="211" t="s">
        <v>370</v>
      </c>
      <c r="J69" s="7" t="s">
        <v>401</v>
      </c>
      <c r="K69" s="327">
        <v>1</v>
      </c>
      <c r="L69" s="356">
        <v>1</v>
      </c>
      <c r="M69" s="7" t="s">
        <v>402</v>
      </c>
      <c r="N69" s="61" t="s">
        <v>551</v>
      </c>
      <c r="O69" s="336">
        <v>44377</v>
      </c>
      <c r="P69" s="326" t="s">
        <v>694</v>
      </c>
      <c r="Q69">
        <v>249982866</v>
      </c>
      <c r="R69">
        <v>172807068</v>
      </c>
    </row>
    <row r="70" spans="1:18" ht="48" customHeight="1" x14ac:dyDescent="0.3">
      <c r="A70" s="403"/>
      <c r="B70" s="387"/>
      <c r="C70" s="395"/>
      <c r="D70" s="395"/>
      <c r="E70" s="406"/>
      <c r="F70" s="202" t="s">
        <v>403</v>
      </c>
      <c r="G70" s="449"/>
      <c r="H70" s="428" t="s">
        <v>404</v>
      </c>
      <c r="I70" s="118" t="s">
        <v>370</v>
      </c>
      <c r="J70" s="7" t="s">
        <v>553</v>
      </c>
      <c r="K70" s="327">
        <v>1</v>
      </c>
      <c r="L70" s="356">
        <v>0.86326530612244901</v>
      </c>
      <c r="M70" s="7" t="s">
        <v>408</v>
      </c>
      <c r="N70" s="61" t="s">
        <v>554</v>
      </c>
      <c r="O70" s="336">
        <v>44377</v>
      </c>
      <c r="P70" s="326" t="s">
        <v>641</v>
      </c>
      <c r="Q70">
        <f>250+173</f>
        <v>423</v>
      </c>
      <c r="R70">
        <v>490</v>
      </c>
    </row>
    <row r="71" spans="1:18" ht="48" customHeight="1" x14ac:dyDescent="0.3">
      <c r="A71" s="403"/>
      <c r="B71" s="387"/>
      <c r="C71" s="395"/>
      <c r="D71" s="202" t="s">
        <v>188</v>
      </c>
      <c r="E71" s="406"/>
      <c r="F71" s="202" t="s">
        <v>409</v>
      </c>
      <c r="G71" s="449"/>
      <c r="H71" s="429"/>
      <c r="I71" s="118" t="s">
        <v>370</v>
      </c>
      <c r="J71" s="7" t="s">
        <v>412</v>
      </c>
      <c r="K71" s="327">
        <v>1</v>
      </c>
      <c r="L71" s="356">
        <v>1</v>
      </c>
      <c r="M71" s="7" t="s">
        <v>413</v>
      </c>
      <c r="N71" s="61" t="s">
        <v>554</v>
      </c>
      <c r="O71" s="336">
        <v>44377</v>
      </c>
      <c r="P71" s="326" t="s">
        <v>642</v>
      </c>
    </row>
    <row r="72" spans="1:18" ht="48" customHeight="1" x14ac:dyDescent="0.3">
      <c r="A72" s="403"/>
      <c r="B72" s="387"/>
      <c r="C72" s="395"/>
      <c r="D72" s="202"/>
      <c r="E72" s="406"/>
      <c r="F72" s="202"/>
      <c r="G72" s="449"/>
      <c r="H72" s="429"/>
      <c r="I72" s="118" t="s">
        <v>370</v>
      </c>
      <c r="J72" s="7" t="s">
        <v>415</v>
      </c>
      <c r="K72" s="327">
        <v>1</v>
      </c>
      <c r="L72" s="356">
        <v>1</v>
      </c>
      <c r="M72" s="7" t="s">
        <v>413</v>
      </c>
      <c r="N72" s="61" t="s">
        <v>554</v>
      </c>
      <c r="O72" s="336">
        <v>44377</v>
      </c>
      <c r="P72" s="326" t="s">
        <v>695</v>
      </c>
    </row>
    <row r="73" spans="1:18" ht="48" customHeight="1" x14ac:dyDescent="0.3">
      <c r="A73" s="403"/>
      <c r="B73" s="387"/>
      <c r="C73" s="395"/>
      <c r="D73" s="395" t="s">
        <v>416</v>
      </c>
      <c r="E73" s="406"/>
      <c r="F73" s="202" t="s">
        <v>417</v>
      </c>
      <c r="G73" s="449"/>
      <c r="H73" s="445"/>
      <c r="I73" s="118" t="s">
        <v>370</v>
      </c>
      <c r="J73" s="7" t="s">
        <v>696</v>
      </c>
      <c r="K73" s="328">
        <v>10</v>
      </c>
      <c r="L73" s="356">
        <v>0</v>
      </c>
      <c r="M73" s="7" t="s">
        <v>419</v>
      </c>
      <c r="N73" s="133" t="s">
        <v>558</v>
      </c>
      <c r="O73" s="336">
        <v>44377</v>
      </c>
      <c r="P73" s="326" t="s">
        <v>697</v>
      </c>
    </row>
    <row r="74" spans="1:18" ht="48" customHeight="1" thickBot="1" x14ac:dyDescent="0.35">
      <c r="A74" s="432"/>
      <c r="B74" s="442"/>
      <c r="C74" s="440"/>
      <c r="D74" s="440"/>
      <c r="E74" s="441"/>
      <c r="F74" s="203" t="s">
        <v>420</v>
      </c>
      <c r="G74" s="450"/>
      <c r="H74" s="4" t="s">
        <v>560</v>
      </c>
      <c r="I74" s="118" t="s">
        <v>423</v>
      </c>
      <c r="J74" s="7" t="s">
        <v>424</v>
      </c>
      <c r="K74" s="327">
        <v>1</v>
      </c>
      <c r="L74" s="329">
        <v>1</v>
      </c>
      <c r="M74" s="7" t="s">
        <v>425</v>
      </c>
      <c r="N74" s="285" t="s">
        <v>602</v>
      </c>
      <c r="O74" s="283">
        <v>44377</v>
      </c>
      <c r="P74" s="326" t="s">
        <v>603</v>
      </c>
    </row>
    <row r="75" spans="1:18" ht="48" customHeight="1" x14ac:dyDescent="0.3">
      <c r="A75" s="432"/>
      <c r="B75" s="442"/>
      <c r="C75" s="440"/>
      <c r="D75" s="440"/>
      <c r="E75" s="441"/>
      <c r="F75" s="213"/>
      <c r="G75" s="450"/>
      <c r="H75" s="118" t="s">
        <v>426</v>
      </c>
      <c r="I75" s="118" t="s">
        <v>254</v>
      </c>
      <c r="J75" s="7" t="s">
        <v>429</v>
      </c>
      <c r="K75" s="124">
        <v>1</v>
      </c>
      <c r="L75" s="281">
        <v>0.5</v>
      </c>
      <c r="M75" s="7" t="s">
        <v>430</v>
      </c>
      <c r="N75" s="113" t="s">
        <v>698</v>
      </c>
      <c r="O75" s="336">
        <v>44377</v>
      </c>
      <c r="P75" s="305" t="s">
        <v>649</v>
      </c>
    </row>
    <row r="76" spans="1:18" ht="48" customHeight="1" x14ac:dyDescent="0.3">
      <c r="A76" s="432"/>
      <c r="B76" s="442"/>
      <c r="C76" s="440"/>
      <c r="D76" s="440"/>
      <c r="E76" s="441"/>
      <c r="F76" s="213"/>
      <c r="G76" s="450"/>
      <c r="H76" s="4" t="s">
        <v>431</v>
      </c>
      <c r="I76" s="118" t="s">
        <v>433</v>
      </c>
      <c r="J76" s="180" t="s">
        <v>26</v>
      </c>
      <c r="K76" s="330" t="s">
        <v>431</v>
      </c>
      <c r="L76" s="302"/>
      <c r="M76" s="180" t="s">
        <v>174</v>
      </c>
      <c r="N76" s="279" t="s">
        <v>628</v>
      </c>
      <c r="O76" s="336">
        <v>44377</v>
      </c>
      <c r="P76" s="331" t="s">
        <v>627</v>
      </c>
      <c r="Q76" s="249"/>
      <c r="R76" s="248"/>
    </row>
    <row r="77" spans="1:18" ht="48" customHeight="1" x14ac:dyDescent="0.3">
      <c r="A77" s="432"/>
      <c r="B77" s="442"/>
      <c r="C77" s="440"/>
      <c r="D77" s="440"/>
      <c r="E77" s="441"/>
      <c r="F77" s="213"/>
      <c r="G77" s="450"/>
      <c r="H77" s="4" t="s">
        <v>685</v>
      </c>
      <c r="I77" s="118" t="s">
        <v>433</v>
      </c>
      <c r="J77" s="357" t="s">
        <v>437</v>
      </c>
      <c r="K77" s="124">
        <v>1</v>
      </c>
      <c r="L77" s="354">
        <f>+(16/26)*1</f>
        <v>0.61538461538461542</v>
      </c>
      <c r="M77" s="7" t="s">
        <v>438</v>
      </c>
      <c r="N77" s="358" t="s">
        <v>699</v>
      </c>
      <c r="O77" s="336">
        <v>44377</v>
      </c>
      <c r="P77" s="359" t="s">
        <v>700</v>
      </c>
      <c r="Q77" s="249"/>
      <c r="R77" s="248"/>
    </row>
    <row r="78" spans="1:18" ht="48" customHeight="1" x14ac:dyDescent="0.3">
      <c r="A78" s="432"/>
      <c r="B78" s="442"/>
      <c r="C78" s="440"/>
      <c r="D78" s="440"/>
      <c r="E78" s="441"/>
      <c r="F78" s="213"/>
      <c r="G78" s="450"/>
      <c r="H78" s="91" t="s">
        <v>439</v>
      </c>
      <c r="I78" s="118" t="s">
        <v>433</v>
      </c>
      <c r="J78" s="357" t="s">
        <v>441</v>
      </c>
      <c r="K78" s="124">
        <v>1</v>
      </c>
      <c r="L78" s="354">
        <f>(492/499)*100/100</f>
        <v>0.98597194388777554</v>
      </c>
      <c r="M78" s="7" t="s">
        <v>442</v>
      </c>
      <c r="N78" s="360" t="s">
        <v>597</v>
      </c>
      <c r="O78" s="336">
        <v>44377</v>
      </c>
      <c r="P78" s="359" t="s">
        <v>701</v>
      </c>
      <c r="Q78" s="249"/>
      <c r="R78" s="248"/>
    </row>
    <row r="79" spans="1:18" ht="48" customHeight="1" x14ac:dyDescent="0.3">
      <c r="A79" s="432"/>
      <c r="B79" s="442"/>
      <c r="C79" s="440"/>
      <c r="D79" s="440"/>
      <c r="E79" s="441"/>
      <c r="F79" s="213"/>
      <c r="G79" s="450"/>
      <c r="H79" s="91" t="s">
        <v>443</v>
      </c>
      <c r="I79" s="118" t="s">
        <v>433</v>
      </c>
      <c r="J79" s="357" t="s">
        <v>567</v>
      </c>
      <c r="K79" s="124">
        <v>1</v>
      </c>
      <c r="L79" s="354">
        <f>(441/560)*100/100</f>
        <v>0.78749999999999998</v>
      </c>
      <c r="M79" s="180" t="s">
        <v>446</v>
      </c>
      <c r="N79" s="361" t="s">
        <v>598</v>
      </c>
      <c r="O79" s="336">
        <v>44377</v>
      </c>
      <c r="P79" s="362" t="s">
        <v>702</v>
      </c>
      <c r="Q79" s="249"/>
      <c r="R79" s="248"/>
    </row>
    <row r="80" spans="1:18" ht="48" customHeight="1" x14ac:dyDescent="0.3">
      <c r="A80" s="432"/>
      <c r="B80" s="442"/>
      <c r="C80" s="440"/>
      <c r="D80" s="440"/>
      <c r="E80" s="441"/>
      <c r="F80" s="213"/>
      <c r="G80" s="450"/>
      <c r="H80" s="91" t="s">
        <v>443</v>
      </c>
      <c r="I80" s="118" t="s">
        <v>433</v>
      </c>
      <c r="J80" s="357" t="s">
        <v>447</v>
      </c>
      <c r="K80" s="124">
        <v>1</v>
      </c>
      <c r="L80" s="354">
        <f>(65/84)*100/100</f>
        <v>0.77380952380952384</v>
      </c>
      <c r="M80" s="180" t="s">
        <v>448</v>
      </c>
      <c r="N80" s="361" t="s">
        <v>599</v>
      </c>
      <c r="O80" s="336">
        <v>44377</v>
      </c>
      <c r="P80" s="359" t="s">
        <v>703</v>
      </c>
      <c r="Q80" s="250"/>
      <c r="R80" s="248"/>
    </row>
    <row r="81" spans="1:16" ht="48" customHeight="1" x14ac:dyDescent="0.3">
      <c r="A81" s="432"/>
      <c r="B81" s="442"/>
      <c r="C81" s="440"/>
      <c r="D81" s="440"/>
      <c r="E81" s="441"/>
      <c r="F81" s="213"/>
      <c r="G81" s="450"/>
      <c r="H81" s="91" t="s">
        <v>572</v>
      </c>
      <c r="I81" s="118" t="s">
        <v>433</v>
      </c>
      <c r="J81" s="7" t="s">
        <v>450</v>
      </c>
      <c r="K81" s="124">
        <v>1</v>
      </c>
      <c r="L81" s="281"/>
      <c r="M81" s="7" t="s">
        <v>451</v>
      </c>
      <c r="N81" s="288" t="s">
        <v>600</v>
      </c>
      <c r="O81" s="336">
        <v>44377</v>
      </c>
      <c r="P81" s="284" t="s">
        <v>601</v>
      </c>
    </row>
    <row r="82" spans="1:16" ht="48" customHeight="1" x14ac:dyDescent="0.3">
      <c r="A82" s="432"/>
      <c r="B82" s="442"/>
      <c r="C82" s="440"/>
      <c r="D82" s="440"/>
      <c r="E82" s="441"/>
      <c r="F82" s="213"/>
      <c r="G82" s="450"/>
      <c r="H82" s="91" t="s">
        <v>452</v>
      </c>
      <c r="I82" s="118" t="s">
        <v>332</v>
      </c>
      <c r="J82" s="7" t="s">
        <v>634</v>
      </c>
      <c r="K82" s="301" t="s">
        <v>174</v>
      </c>
      <c r="L82" s="301" t="s">
        <v>558</v>
      </c>
      <c r="M82" s="180" t="s">
        <v>174</v>
      </c>
      <c r="N82" s="180" t="s">
        <v>686</v>
      </c>
      <c r="O82" s="324">
        <v>44377</v>
      </c>
      <c r="P82" s="306" t="s">
        <v>687</v>
      </c>
    </row>
    <row r="83" spans="1:16" ht="48" customHeight="1" x14ac:dyDescent="0.3">
      <c r="A83" s="432"/>
      <c r="B83" s="442"/>
      <c r="C83" s="440"/>
      <c r="D83" s="440"/>
      <c r="E83" s="441"/>
      <c r="F83" s="213"/>
      <c r="G83" s="450"/>
      <c r="H83" s="91" t="s">
        <v>456</v>
      </c>
      <c r="I83" s="118" t="s">
        <v>332</v>
      </c>
      <c r="J83" s="7" t="s">
        <v>458</v>
      </c>
      <c r="K83" s="301">
        <v>1</v>
      </c>
      <c r="L83" s="301">
        <v>1</v>
      </c>
      <c r="M83" s="180" t="s">
        <v>174</v>
      </c>
      <c r="N83" s="7" t="s">
        <v>636</v>
      </c>
      <c r="O83" s="324">
        <v>44377</v>
      </c>
      <c r="P83" s="306" t="s">
        <v>635</v>
      </c>
    </row>
    <row r="84" spans="1:16" ht="48" customHeight="1" x14ac:dyDescent="0.3">
      <c r="A84" s="432"/>
      <c r="B84" s="387"/>
      <c r="C84" s="440"/>
      <c r="D84" s="440"/>
      <c r="E84" s="441"/>
      <c r="F84" s="213"/>
      <c r="G84" s="450"/>
      <c r="H84" s="182" t="s">
        <v>460</v>
      </c>
      <c r="I84" s="118" t="s">
        <v>332</v>
      </c>
      <c r="J84" s="7" t="s">
        <v>462</v>
      </c>
      <c r="K84" s="301">
        <v>1</v>
      </c>
      <c r="L84" s="301">
        <v>1</v>
      </c>
      <c r="M84" s="7" t="s">
        <v>463</v>
      </c>
      <c r="N84" s="288" t="s">
        <v>637</v>
      </c>
      <c r="O84" s="324">
        <v>44377</v>
      </c>
      <c r="P84" s="306" t="s">
        <v>704</v>
      </c>
    </row>
    <row r="85" spans="1:16" ht="48" customHeight="1" thickBot="1" x14ac:dyDescent="0.35">
      <c r="A85" s="432"/>
      <c r="B85" s="442"/>
      <c r="C85" s="440"/>
      <c r="D85" s="440"/>
      <c r="E85" s="441"/>
      <c r="F85" s="1"/>
      <c r="G85" s="450"/>
      <c r="H85" s="167"/>
      <c r="I85" s="215"/>
      <c r="J85" s="92"/>
      <c r="K85" s="96"/>
      <c r="L85" s="337"/>
      <c r="M85" s="76"/>
      <c r="N85" s="290"/>
      <c r="O85" s="338"/>
      <c r="P85" s="292"/>
    </row>
    <row r="86" spans="1:16" ht="48" customHeight="1" x14ac:dyDescent="0.3">
      <c r="A86" s="433">
        <v>7</v>
      </c>
      <c r="B86" s="386" t="s">
        <v>464</v>
      </c>
      <c r="C86" s="408" t="s">
        <v>465</v>
      </c>
      <c r="D86" s="209" t="s">
        <v>466</v>
      </c>
      <c r="E86" s="405" t="s">
        <v>467</v>
      </c>
      <c r="F86" s="198" t="s">
        <v>468</v>
      </c>
      <c r="G86" s="405" t="s">
        <v>469</v>
      </c>
      <c r="H86" s="207" t="s">
        <v>470</v>
      </c>
      <c r="I86" s="219" t="s">
        <v>472</v>
      </c>
      <c r="J86" s="78" t="s">
        <v>474</v>
      </c>
      <c r="K86" s="332">
        <v>0.25</v>
      </c>
      <c r="L86" s="363">
        <v>0.38</v>
      </c>
      <c r="M86" s="61" t="s">
        <v>475</v>
      </c>
      <c r="N86" s="334" t="s">
        <v>574</v>
      </c>
      <c r="O86" s="340">
        <v>44377</v>
      </c>
      <c r="P86" s="335" t="s">
        <v>705</v>
      </c>
    </row>
    <row r="87" spans="1:16" ht="48" customHeight="1" x14ac:dyDescent="0.3">
      <c r="A87" s="434"/>
      <c r="B87" s="387"/>
      <c r="C87" s="395"/>
      <c r="D87" s="202" t="s">
        <v>207</v>
      </c>
      <c r="E87" s="406"/>
      <c r="F87" s="406" t="s">
        <v>476</v>
      </c>
      <c r="G87" s="446"/>
      <c r="H87" s="118" t="s">
        <v>477</v>
      </c>
      <c r="I87" s="121" t="s">
        <v>472</v>
      </c>
      <c r="J87" s="180" t="s">
        <v>479</v>
      </c>
      <c r="K87" s="124">
        <v>0.25</v>
      </c>
      <c r="L87" s="364">
        <v>5.4600000000000003E-2</v>
      </c>
      <c r="M87" s="7" t="s">
        <v>475</v>
      </c>
      <c r="N87" s="282" t="s">
        <v>576</v>
      </c>
      <c r="O87" s="336">
        <v>44377</v>
      </c>
      <c r="P87" s="284" t="s">
        <v>706</v>
      </c>
    </row>
    <row r="88" spans="1:16" ht="48" customHeight="1" x14ac:dyDescent="0.3">
      <c r="A88" s="434"/>
      <c r="B88" s="387"/>
      <c r="C88" s="395"/>
      <c r="D88" s="202" t="s">
        <v>188</v>
      </c>
      <c r="E88" s="406"/>
      <c r="F88" s="406"/>
      <c r="G88" s="446"/>
      <c r="H88" s="118" t="s">
        <v>480</v>
      </c>
      <c r="I88" s="211" t="s">
        <v>472</v>
      </c>
      <c r="J88" s="180" t="s">
        <v>26</v>
      </c>
      <c r="K88" s="279" t="s">
        <v>482</v>
      </c>
      <c r="L88" s="302"/>
      <c r="M88" s="7" t="s">
        <v>174</v>
      </c>
      <c r="N88" s="321" t="s">
        <v>577</v>
      </c>
      <c r="O88" s="336">
        <v>44377</v>
      </c>
      <c r="P88" s="284" t="s">
        <v>707</v>
      </c>
    </row>
    <row r="89" spans="1:16" ht="48" customHeight="1" x14ac:dyDescent="0.3">
      <c r="A89" s="434"/>
      <c r="B89" s="387"/>
      <c r="C89" s="395"/>
      <c r="D89" s="202" t="s">
        <v>328</v>
      </c>
      <c r="E89" s="406"/>
      <c r="F89" s="395" t="s">
        <v>483</v>
      </c>
      <c r="G89" s="446"/>
      <c r="H89" s="118" t="s">
        <v>484</v>
      </c>
      <c r="I89" s="211" t="s">
        <v>472</v>
      </c>
      <c r="J89" s="180" t="s">
        <v>486</v>
      </c>
      <c r="K89" s="124">
        <v>1</v>
      </c>
      <c r="L89" s="281">
        <v>1</v>
      </c>
      <c r="M89" s="7" t="s">
        <v>487</v>
      </c>
      <c r="N89" s="321" t="s">
        <v>630</v>
      </c>
      <c r="O89" s="336">
        <v>44377</v>
      </c>
      <c r="P89" s="284" t="s">
        <v>651</v>
      </c>
    </row>
    <row r="90" spans="1:16" ht="48" customHeight="1" x14ac:dyDescent="0.3">
      <c r="A90" s="434"/>
      <c r="B90" s="387"/>
      <c r="C90" s="395"/>
      <c r="D90" s="202" t="s">
        <v>321</v>
      </c>
      <c r="E90" s="406"/>
      <c r="F90" s="395"/>
      <c r="G90" s="446"/>
      <c r="H90" s="164"/>
      <c r="I90" s="211"/>
      <c r="J90" s="7"/>
      <c r="K90" s="297"/>
      <c r="L90" s="302"/>
      <c r="M90" s="7"/>
      <c r="N90" s="285"/>
      <c r="O90" s="285"/>
      <c r="P90" s="298"/>
    </row>
    <row r="91" spans="1:16" ht="48" customHeight="1" x14ac:dyDescent="0.3">
      <c r="A91" s="434"/>
      <c r="B91" s="387"/>
      <c r="C91" s="395"/>
      <c r="D91" s="202" t="s">
        <v>488</v>
      </c>
      <c r="E91" s="406"/>
      <c r="F91" s="395" t="s">
        <v>489</v>
      </c>
      <c r="G91" s="446"/>
      <c r="H91" s="164"/>
      <c r="I91" s="211"/>
      <c r="J91" s="7"/>
      <c r="K91" s="297"/>
      <c r="L91" s="302"/>
      <c r="M91" s="7"/>
      <c r="N91" s="285"/>
      <c r="O91" s="285"/>
      <c r="P91" s="298"/>
    </row>
    <row r="92" spans="1:16" ht="48" customHeight="1" thickBot="1" x14ac:dyDescent="0.35">
      <c r="A92" s="435"/>
      <c r="B92" s="388"/>
      <c r="C92" s="409"/>
      <c r="D92" s="203" t="s">
        <v>490</v>
      </c>
      <c r="E92" s="407"/>
      <c r="F92" s="409"/>
      <c r="G92" s="447"/>
      <c r="H92" s="208"/>
      <c r="I92" s="220"/>
      <c r="J92" s="76"/>
      <c r="K92" s="297"/>
      <c r="L92" s="302"/>
      <c r="M92" s="7"/>
      <c r="N92" s="285"/>
      <c r="O92" s="285"/>
      <c r="P92" s="298"/>
    </row>
    <row r="94" spans="1:16" ht="24" customHeight="1" x14ac:dyDescent="0.3">
      <c r="H94"/>
    </row>
    <row r="95" spans="1:16" ht="24" customHeight="1" x14ac:dyDescent="0.3">
      <c r="O95" s="256"/>
    </row>
    <row r="96" spans="1:16" ht="24" customHeight="1" x14ac:dyDescent="0.3">
      <c r="M96" s="255"/>
    </row>
  </sheetData>
  <autoFilter ref="A1:Z94">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G3:G4"/>
    <mergeCell ref="H3:H4"/>
    <mergeCell ref="J3:J4"/>
    <mergeCell ref="K3:P3"/>
    <mergeCell ref="A5:A13"/>
    <mergeCell ref="B5:B13"/>
    <mergeCell ref="C5:C13"/>
    <mergeCell ref="E5:E13"/>
    <mergeCell ref="G5:G13"/>
    <mergeCell ref="H6:H8"/>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Escribir nombre de entregable o meta numérica  si es un indicador" sqref="K3:K4"/>
    <dataValidation allowBlank="1" showInputMessage="1" showErrorMessage="1" prompt="De acuerdo con las variables de la fórmula: Pesos,  horas, actividades" sqref="M3:M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Fórmula matemática" sqref="J3:J4"/>
    <dataValidation allowBlank="1" showInputMessage="1" showErrorMessage="1" prompt="Registrar el nombre del proceso que va  a responder por la ejecución " sqref="I4"/>
    <dataValidation allowBlank="1" showInputMessage="1" showErrorMessage="1" prompt="REGISTRAR EL RESULTADO DEL INDICADOR " sqref="L4"/>
    <dataValidation allowBlank="1" showInputMessage="1" showErrorMessage="1" prompt="REGISTRAR EL ENTREGABLE " sqref="N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115" zoomScaleNormal="115" workbookViewId="0">
      <selection activeCell="J5" sqref="J5:P92"/>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7.33203125" style="1" hidden="1" customWidth="1" outlineLevel="1"/>
    <col min="8" max="8" width="16.44140625" style="1" customWidth="1" collapsed="1"/>
    <col min="9" max="9" width="9.88671875" style="1" customWidth="1"/>
    <col min="10" max="10" width="26" style="1" customWidth="1"/>
    <col min="11" max="11" width="11.5546875" style="1" customWidth="1"/>
    <col min="12" max="12" width="17.44140625" style="230" customWidth="1"/>
    <col min="13" max="13" width="16.33203125" style="1" customWidth="1"/>
    <col min="14" max="14" width="12.33203125" style="183" customWidth="1"/>
    <col min="15" max="15" width="10.6640625" style="183" customWidth="1"/>
    <col min="16" max="16" width="20"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x14ac:dyDescent="0.3">
      <c r="A1" s="384" t="s">
        <v>0</v>
      </c>
      <c r="B1" s="384"/>
      <c r="C1" s="384"/>
      <c r="D1" s="384"/>
      <c r="E1" s="384"/>
      <c r="F1" s="384"/>
      <c r="H1" s="168"/>
      <c r="L1" s="230"/>
      <c r="M1" s="183"/>
      <c r="N1" s="183"/>
      <c r="O1" s="183"/>
      <c r="P1" s="227"/>
      <c r="Q1"/>
      <c r="R1"/>
      <c r="S1"/>
      <c r="T1"/>
      <c r="U1"/>
      <c r="V1"/>
      <c r="W1"/>
      <c r="X1"/>
      <c r="Y1"/>
    </row>
    <row r="2" spans="1:26" s="87" customFormat="1" ht="12" customHeight="1" x14ac:dyDescent="0.3">
      <c r="A2" s="385" t="s">
        <v>82</v>
      </c>
      <c r="B2" s="385"/>
      <c r="C2" s="385"/>
      <c r="D2" s="385"/>
      <c r="E2" s="385"/>
      <c r="F2" s="385"/>
      <c r="L2" s="230"/>
      <c r="M2" s="183"/>
      <c r="N2" s="183"/>
      <c r="O2" s="183"/>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579</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68" t="s">
        <v>101</v>
      </c>
      <c r="J4" s="414"/>
      <c r="K4" s="64" t="s">
        <v>95</v>
      </c>
      <c r="L4" s="229" t="s">
        <v>492</v>
      </c>
      <c r="M4" s="64" t="s">
        <v>493</v>
      </c>
      <c r="N4" s="64" t="s">
        <v>494</v>
      </c>
      <c r="O4" s="64" t="s">
        <v>495</v>
      </c>
      <c r="P4" s="232" t="s">
        <v>496</v>
      </c>
      <c r="Q4"/>
      <c r="R4"/>
      <c r="S4"/>
      <c r="T4"/>
      <c r="U4"/>
      <c r="V4"/>
      <c r="W4"/>
      <c r="X4"/>
      <c r="Y4"/>
      <c r="Z4" s="58"/>
    </row>
    <row r="5" spans="1:26" s="5" customFormat="1" ht="48" customHeight="1" x14ac:dyDescent="0.3">
      <c r="A5" s="412">
        <v>1</v>
      </c>
      <c r="B5" s="410" t="s">
        <v>107</v>
      </c>
      <c r="C5" s="410" t="s">
        <v>708</v>
      </c>
      <c r="D5" s="74" t="s">
        <v>109</v>
      </c>
      <c r="E5" s="413" t="s">
        <v>110</v>
      </c>
      <c r="F5" s="60" t="s">
        <v>111</v>
      </c>
      <c r="G5" s="421" t="s">
        <v>112</v>
      </c>
      <c r="H5" s="4" t="s">
        <v>113</v>
      </c>
      <c r="I5" s="258" t="s">
        <v>116</v>
      </c>
      <c r="J5" s="7" t="s">
        <v>119</v>
      </c>
      <c r="K5" s="115">
        <v>1</v>
      </c>
      <c r="L5" s="115"/>
      <c r="M5" s="7" t="s">
        <v>120</v>
      </c>
      <c r="N5" s="282"/>
      <c r="O5" s="336">
        <v>44469</v>
      </c>
      <c r="P5" s="284"/>
      <c r="Q5"/>
      <c r="R5"/>
      <c r="S5"/>
      <c r="T5"/>
      <c r="U5"/>
      <c r="V5"/>
      <c r="W5"/>
      <c r="X5"/>
      <c r="Y5"/>
      <c r="Z5" s="56" t="s">
        <v>121</v>
      </c>
    </row>
    <row r="6" spans="1:26" s="5" customFormat="1" ht="48" customHeight="1" x14ac:dyDescent="0.3">
      <c r="A6" s="411"/>
      <c r="B6" s="411"/>
      <c r="C6" s="411"/>
      <c r="D6" s="59" t="s">
        <v>122</v>
      </c>
      <c r="E6" s="413"/>
      <c r="F6" s="261" t="s">
        <v>123</v>
      </c>
      <c r="G6" s="421"/>
      <c r="H6" s="428" t="s">
        <v>497</v>
      </c>
      <c r="I6" s="258" t="s">
        <v>116</v>
      </c>
      <c r="J6" s="7" t="s">
        <v>127</v>
      </c>
      <c r="K6" s="115">
        <v>1</v>
      </c>
      <c r="L6" s="115"/>
      <c r="M6" s="7" t="s">
        <v>128</v>
      </c>
      <c r="N6" s="282"/>
      <c r="O6" s="336">
        <v>44469</v>
      </c>
      <c r="P6" s="284"/>
      <c r="Q6"/>
      <c r="R6"/>
      <c r="S6"/>
      <c r="T6"/>
      <c r="U6"/>
      <c r="V6"/>
      <c r="W6"/>
      <c r="X6"/>
      <c r="Y6"/>
      <c r="Z6" s="56"/>
    </row>
    <row r="7" spans="1:26" s="5" customFormat="1" ht="48" customHeight="1" x14ac:dyDescent="0.3">
      <c r="A7" s="411"/>
      <c r="B7" s="411"/>
      <c r="C7" s="411"/>
      <c r="D7" s="59" t="s">
        <v>129</v>
      </c>
      <c r="E7" s="413"/>
      <c r="F7" s="261" t="s">
        <v>130</v>
      </c>
      <c r="G7" s="421"/>
      <c r="H7" s="429"/>
      <c r="I7" s="258" t="s">
        <v>116</v>
      </c>
      <c r="J7" s="7" t="s">
        <v>131</v>
      </c>
      <c r="K7" s="115">
        <v>1</v>
      </c>
      <c r="L7" s="115"/>
      <c r="M7" s="7" t="s">
        <v>132</v>
      </c>
      <c r="N7" s="282"/>
      <c r="O7" s="336">
        <v>44469</v>
      </c>
      <c r="P7" s="284"/>
      <c r="Q7"/>
      <c r="R7"/>
      <c r="S7"/>
      <c r="T7"/>
      <c r="U7"/>
      <c r="V7"/>
      <c r="W7"/>
      <c r="X7"/>
      <c r="Y7"/>
    </row>
    <row r="8" spans="1:26" s="16" customFormat="1" ht="48" customHeight="1" x14ac:dyDescent="0.3">
      <c r="A8" s="411"/>
      <c r="B8" s="411"/>
      <c r="C8" s="411"/>
      <c r="D8" s="59" t="s">
        <v>133</v>
      </c>
      <c r="E8" s="413"/>
      <c r="F8" s="261" t="s">
        <v>134</v>
      </c>
      <c r="G8" s="421"/>
      <c r="H8" s="429"/>
      <c r="I8" s="258" t="s">
        <v>116</v>
      </c>
      <c r="J8" s="7" t="s">
        <v>619</v>
      </c>
      <c r="K8" s="115">
        <v>1</v>
      </c>
      <c r="L8" s="115"/>
      <c r="M8" s="7" t="s">
        <v>136</v>
      </c>
      <c r="N8" s="282"/>
      <c r="O8" s="336">
        <v>44469</v>
      </c>
      <c r="P8" s="284"/>
      <c r="Q8"/>
      <c r="R8"/>
      <c r="S8"/>
      <c r="T8"/>
      <c r="U8"/>
      <c r="V8"/>
      <c r="W8"/>
      <c r="X8"/>
      <c r="Y8"/>
    </row>
    <row r="9" spans="1:26" s="16" customFormat="1" ht="48" customHeight="1" x14ac:dyDescent="0.3">
      <c r="A9" s="411"/>
      <c r="B9" s="411"/>
      <c r="C9" s="411"/>
      <c r="D9" s="57"/>
      <c r="E9" s="413"/>
      <c r="F9" s="273"/>
      <c r="G9" s="421"/>
      <c r="H9" s="141" t="s">
        <v>137</v>
      </c>
      <c r="I9" s="258" t="s">
        <v>116</v>
      </c>
      <c r="J9" s="7" t="s">
        <v>139</v>
      </c>
      <c r="K9" s="115">
        <v>1</v>
      </c>
      <c r="L9" s="115"/>
      <c r="M9" s="7" t="s">
        <v>140</v>
      </c>
      <c r="N9" s="282"/>
      <c r="O9" s="336">
        <v>44469</v>
      </c>
      <c r="P9" s="284"/>
      <c r="Q9"/>
      <c r="R9"/>
      <c r="S9"/>
      <c r="T9"/>
      <c r="U9"/>
      <c r="V9"/>
      <c r="W9"/>
      <c r="X9"/>
      <c r="Y9"/>
    </row>
    <row r="10" spans="1:26" s="16" customFormat="1" ht="48" customHeight="1" x14ac:dyDescent="0.3">
      <c r="A10" s="411"/>
      <c r="B10" s="411"/>
      <c r="C10" s="411"/>
      <c r="D10" s="57"/>
      <c r="E10" s="413"/>
      <c r="F10" s="273"/>
      <c r="G10" s="421"/>
      <c r="H10" s="141"/>
      <c r="I10" s="258" t="s">
        <v>116</v>
      </c>
      <c r="J10" s="7" t="s">
        <v>610</v>
      </c>
      <c r="K10" s="115">
        <v>1</v>
      </c>
      <c r="L10" s="115"/>
      <c r="M10" s="7" t="s">
        <v>611</v>
      </c>
      <c r="N10" s="285"/>
      <c r="O10" s="336">
        <v>44469</v>
      </c>
      <c r="P10" s="284"/>
      <c r="Q10"/>
      <c r="R10"/>
      <c r="S10"/>
      <c r="T10"/>
      <c r="U10"/>
      <c r="V10"/>
      <c r="W10"/>
      <c r="X10"/>
      <c r="Y10"/>
    </row>
    <row r="11" spans="1:26" s="16" customFormat="1" ht="48" customHeight="1" thickBot="1" x14ac:dyDescent="0.35">
      <c r="A11" s="411"/>
      <c r="B11" s="411"/>
      <c r="C11" s="411"/>
      <c r="D11" s="75" t="s">
        <v>144</v>
      </c>
      <c r="E11" s="413"/>
      <c r="F11" s="266" t="s">
        <v>145</v>
      </c>
      <c r="G11" s="421"/>
      <c r="H11" s="141"/>
      <c r="I11" s="258" t="s">
        <v>116</v>
      </c>
      <c r="J11" s="7" t="s">
        <v>712</v>
      </c>
      <c r="K11" s="115">
        <v>1</v>
      </c>
      <c r="L11" s="115"/>
      <c r="M11" s="7" t="s">
        <v>148</v>
      </c>
      <c r="N11" s="282"/>
      <c r="O11" s="336">
        <v>44469</v>
      </c>
      <c r="P11" s="284"/>
      <c r="Q11"/>
      <c r="R11"/>
      <c r="S11"/>
      <c r="T11"/>
      <c r="U11"/>
      <c r="V11"/>
      <c r="W11"/>
      <c r="X11"/>
      <c r="Y11"/>
    </row>
    <row r="12" spans="1:26" s="16" customFormat="1" ht="48" customHeight="1" x14ac:dyDescent="0.3">
      <c r="A12" s="411"/>
      <c r="B12" s="411"/>
      <c r="C12" s="411"/>
      <c r="D12" s="57"/>
      <c r="E12" s="413"/>
      <c r="F12" s="273"/>
      <c r="G12" s="421"/>
      <c r="H12" s="141"/>
      <c r="I12" s="258" t="s">
        <v>116</v>
      </c>
      <c r="J12" s="7" t="s">
        <v>150</v>
      </c>
      <c r="K12" s="115">
        <v>1</v>
      </c>
      <c r="L12" s="115"/>
      <c r="M12" s="7" t="s">
        <v>151</v>
      </c>
      <c r="N12" s="282"/>
      <c r="O12" s="336">
        <v>44469</v>
      </c>
      <c r="P12" s="284"/>
      <c r="Q12"/>
      <c r="R12"/>
      <c r="S12"/>
      <c r="T12"/>
      <c r="U12"/>
      <c r="V12"/>
      <c r="W12"/>
      <c r="X12"/>
      <c r="Y12"/>
    </row>
    <row r="13" spans="1:26" s="16" customFormat="1" ht="48" customHeight="1" x14ac:dyDescent="0.3">
      <c r="A13" s="411"/>
      <c r="B13" s="411"/>
      <c r="C13" s="411"/>
      <c r="D13" s="57"/>
      <c r="E13" s="413"/>
      <c r="F13" s="273"/>
      <c r="G13" s="421"/>
      <c r="H13" s="267" t="s">
        <v>137</v>
      </c>
      <c r="I13" s="274" t="s">
        <v>153</v>
      </c>
      <c r="J13" s="286" t="s">
        <v>156</v>
      </c>
      <c r="K13" s="115">
        <v>0.8</v>
      </c>
      <c r="L13" s="281"/>
      <c r="M13" s="231" t="s">
        <v>157</v>
      </c>
      <c r="N13" s="288"/>
      <c r="O13" s="336">
        <v>44469</v>
      </c>
      <c r="P13" s="284"/>
      <c r="Q13"/>
      <c r="R13"/>
      <c r="S13"/>
      <c r="T13"/>
      <c r="U13"/>
      <c r="V13"/>
      <c r="W13"/>
      <c r="X13"/>
      <c r="Y13"/>
    </row>
    <row r="14" spans="1:26" s="16" customFormat="1" ht="48" customHeight="1" thickBot="1" x14ac:dyDescent="0.35">
      <c r="A14" s="83"/>
      <c r="B14" s="83"/>
      <c r="C14" s="83"/>
      <c r="D14" s="96"/>
      <c r="E14" s="84"/>
      <c r="F14" s="96"/>
      <c r="G14" s="84"/>
      <c r="H14" s="147"/>
      <c r="I14" s="259"/>
      <c r="J14" s="76"/>
      <c r="K14" s="76"/>
      <c r="L14" s="337"/>
      <c r="M14" s="76"/>
      <c r="N14" s="290"/>
      <c r="O14" s="336">
        <v>44469</v>
      </c>
      <c r="P14" s="292"/>
      <c r="Q14"/>
      <c r="R14"/>
      <c r="S14"/>
      <c r="T14"/>
      <c r="U14"/>
      <c r="V14"/>
      <c r="W14"/>
      <c r="X14"/>
      <c r="Y14"/>
    </row>
    <row r="15" spans="1:26" ht="48" customHeight="1" x14ac:dyDescent="0.3">
      <c r="A15" s="402">
        <v>2</v>
      </c>
      <c r="B15" s="386" t="s">
        <v>158</v>
      </c>
      <c r="C15" s="405" t="s">
        <v>159</v>
      </c>
      <c r="D15" s="265" t="s">
        <v>160</v>
      </c>
      <c r="E15" s="408" t="s">
        <v>161</v>
      </c>
      <c r="F15" s="262" t="s">
        <v>162</v>
      </c>
      <c r="G15" s="422" t="s">
        <v>163</v>
      </c>
      <c r="H15" s="176" t="s">
        <v>164</v>
      </c>
      <c r="I15" s="257" t="s">
        <v>502</v>
      </c>
      <c r="J15" s="78" t="s">
        <v>667</v>
      </c>
      <c r="K15" s="293">
        <v>1</v>
      </c>
      <c r="L15" s="339"/>
      <c r="M15" s="61" t="s">
        <v>168</v>
      </c>
      <c r="N15" s="270"/>
      <c r="O15" s="336">
        <v>44469</v>
      </c>
      <c r="P15" s="295"/>
    </row>
    <row r="16" spans="1:26" ht="48" customHeight="1" x14ac:dyDescent="0.3">
      <c r="A16" s="403"/>
      <c r="B16" s="387"/>
      <c r="C16" s="406"/>
      <c r="D16" s="261" t="s">
        <v>169</v>
      </c>
      <c r="E16" s="395"/>
      <c r="F16" s="14" t="s">
        <v>170</v>
      </c>
      <c r="G16" s="423"/>
      <c r="H16" s="116" t="s">
        <v>171</v>
      </c>
      <c r="I16" s="271" t="s">
        <v>502</v>
      </c>
      <c r="J16" s="180" t="s">
        <v>26</v>
      </c>
      <c r="K16" s="180" t="s">
        <v>173</v>
      </c>
      <c r="L16" s="180"/>
      <c r="M16" s="180" t="s">
        <v>174</v>
      </c>
      <c r="N16" s="270"/>
      <c r="O16" s="336">
        <v>44469</v>
      </c>
      <c r="P16" s="284"/>
    </row>
    <row r="17" spans="1:16" ht="48" customHeight="1" x14ac:dyDescent="0.3">
      <c r="A17" s="403"/>
      <c r="B17" s="387"/>
      <c r="C17" s="406"/>
      <c r="D17" s="261" t="s">
        <v>175</v>
      </c>
      <c r="E17" s="395"/>
      <c r="F17" s="263" t="s">
        <v>176</v>
      </c>
      <c r="G17" s="423"/>
      <c r="H17" s="116" t="s">
        <v>177</v>
      </c>
      <c r="I17" s="271" t="s">
        <v>502</v>
      </c>
      <c r="J17" s="180" t="s">
        <v>180</v>
      </c>
      <c r="K17" s="115">
        <v>1</v>
      </c>
      <c r="L17" s="281"/>
      <c r="M17" s="270" t="s">
        <v>623</v>
      </c>
      <c r="N17" s="270"/>
      <c r="O17" s="336">
        <v>44469</v>
      </c>
      <c r="P17" s="296"/>
    </row>
    <row r="18" spans="1:16" ht="48" customHeight="1" x14ac:dyDescent="0.3">
      <c r="A18" s="403"/>
      <c r="B18" s="387"/>
      <c r="C18" s="406"/>
      <c r="D18" s="261" t="s">
        <v>182</v>
      </c>
      <c r="E18" s="395"/>
      <c r="F18" s="263" t="s">
        <v>183</v>
      </c>
      <c r="G18" s="423"/>
      <c r="H18" s="148"/>
      <c r="I18" s="258"/>
      <c r="J18" s="7"/>
      <c r="K18" s="297"/>
      <c r="L18" s="302"/>
      <c r="M18" s="7"/>
      <c r="N18" s="285"/>
      <c r="O18" s="336">
        <v>44469</v>
      </c>
      <c r="P18" s="298"/>
    </row>
    <row r="19" spans="1:16" ht="48" customHeight="1" thickBot="1" x14ac:dyDescent="0.35">
      <c r="A19" s="404"/>
      <c r="B19" s="388"/>
      <c r="C19" s="407"/>
      <c r="D19" s="264" t="s">
        <v>184</v>
      </c>
      <c r="E19" s="409"/>
      <c r="F19" s="264" t="s">
        <v>185</v>
      </c>
      <c r="G19" s="424"/>
      <c r="H19" s="178"/>
      <c r="I19" s="259"/>
      <c r="J19" s="76"/>
      <c r="K19" s="96"/>
      <c r="L19" s="337"/>
      <c r="M19" s="76"/>
      <c r="N19" s="290"/>
      <c r="O19" s="336">
        <v>44469</v>
      </c>
      <c r="P19" s="292"/>
    </row>
    <row r="20" spans="1:16" ht="48" customHeight="1" x14ac:dyDescent="0.3">
      <c r="A20" s="389">
        <v>3</v>
      </c>
      <c r="B20" s="399" t="s">
        <v>186</v>
      </c>
      <c r="C20" s="400" t="s">
        <v>670</v>
      </c>
      <c r="D20" s="260" t="s">
        <v>188</v>
      </c>
      <c r="E20" s="144" t="s">
        <v>189</v>
      </c>
      <c r="F20" s="419" t="s">
        <v>190</v>
      </c>
      <c r="G20" s="143" t="s">
        <v>191</v>
      </c>
      <c r="H20" s="272" t="s">
        <v>192</v>
      </c>
      <c r="I20" s="271" t="s">
        <v>194</v>
      </c>
      <c r="J20" s="61" t="s">
        <v>196</v>
      </c>
      <c r="K20" s="133" t="s">
        <v>195</v>
      </c>
      <c r="L20" s="341"/>
      <c r="M20" s="61" t="s">
        <v>197</v>
      </c>
      <c r="N20" s="299"/>
      <c r="O20" s="336">
        <v>44469</v>
      </c>
      <c r="P20" s="341"/>
    </row>
    <row r="21" spans="1:16" ht="48" customHeight="1" x14ac:dyDescent="0.3">
      <c r="A21" s="389"/>
      <c r="B21" s="400"/>
      <c r="C21" s="400"/>
      <c r="D21" s="261" t="s">
        <v>169</v>
      </c>
      <c r="E21" s="144"/>
      <c r="F21" s="420"/>
      <c r="G21" s="143"/>
      <c r="H21" s="263" t="s">
        <v>671</v>
      </c>
      <c r="I21" s="258" t="s">
        <v>194</v>
      </c>
      <c r="J21" s="7" t="s">
        <v>201</v>
      </c>
      <c r="K21" s="180" t="s">
        <v>200</v>
      </c>
      <c r="L21" s="342"/>
      <c r="M21" s="7" t="s">
        <v>202</v>
      </c>
      <c r="N21" s="285"/>
      <c r="O21" s="336">
        <v>44469</v>
      </c>
      <c r="P21" s="342"/>
    </row>
    <row r="22" spans="1:16" ht="48" customHeight="1" x14ac:dyDescent="0.3">
      <c r="A22" s="389"/>
      <c r="B22" s="400"/>
      <c r="C22" s="400"/>
      <c r="D22" s="261" t="s">
        <v>160</v>
      </c>
      <c r="E22" s="144"/>
      <c r="F22" s="269" t="s">
        <v>203</v>
      </c>
      <c r="G22" s="143"/>
      <c r="H22" s="263" t="s">
        <v>671</v>
      </c>
      <c r="I22" s="258" t="s">
        <v>194</v>
      </c>
      <c r="J22" s="7" t="s">
        <v>206</v>
      </c>
      <c r="K22" s="180" t="s">
        <v>205</v>
      </c>
      <c r="L22" s="342"/>
      <c r="M22" s="7" t="s">
        <v>202</v>
      </c>
      <c r="N22" s="285"/>
      <c r="O22" s="336">
        <v>44469</v>
      </c>
      <c r="P22" s="342"/>
    </row>
    <row r="23" spans="1:16" ht="48" customHeight="1" x14ac:dyDescent="0.3">
      <c r="A23" s="389"/>
      <c r="B23" s="400"/>
      <c r="C23" s="400"/>
      <c r="D23" s="261" t="s">
        <v>207</v>
      </c>
      <c r="E23" s="144"/>
      <c r="F23" s="269" t="s">
        <v>208</v>
      </c>
      <c r="G23" s="143"/>
      <c r="H23" s="263" t="s">
        <v>209</v>
      </c>
      <c r="I23" s="258" t="s">
        <v>194</v>
      </c>
      <c r="J23" s="7" t="s">
        <v>212</v>
      </c>
      <c r="K23" s="301">
        <v>1</v>
      </c>
      <c r="L23" s="342"/>
      <c r="M23" s="7" t="s">
        <v>213</v>
      </c>
      <c r="N23" s="285"/>
      <c r="O23" s="336">
        <v>44469</v>
      </c>
      <c r="P23" s="342"/>
    </row>
    <row r="24" spans="1:16" ht="48" customHeight="1" x14ac:dyDescent="0.3">
      <c r="A24" s="389"/>
      <c r="B24" s="400"/>
      <c r="C24" s="400"/>
      <c r="D24" s="261" t="s">
        <v>214</v>
      </c>
      <c r="E24" s="144"/>
      <c r="F24" s="420" t="s">
        <v>215</v>
      </c>
      <c r="G24" s="143"/>
      <c r="H24" s="270" t="s">
        <v>216</v>
      </c>
      <c r="I24" s="258" t="s">
        <v>218</v>
      </c>
      <c r="J24" s="7" t="s">
        <v>26</v>
      </c>
      <c r="K24" s="180" t="s">
        <v>220</v>
      </c>
      <c r="L24" s="343"/>
      <c r="M24" s="7" t="s">
        <v>220</v>
      </c>
      <c r="N24" s="279"/>
      <c r="O24" s="336">
        <v>44469</v>
      </c>
      <c r="P24" s="284"/>
    </row>
    <row r="25" spans="1:16" ht="48" customHeight="1" x14ac:dyDescent="0.3">
      <c r="A25" s="389"/>
      <c r="B25" s="400"/>
      <c r="C25" s="400"/>
      <c r="D25" s="261" t="s">
        <v>221</v>
      </c>
      <c r="E25" s="144"/>
      <c r="F25" s="420"/>
      <c r="G25" s="143"/>
      <c r="H25" s="270" t="s">
        <v>222</v>
      </c>
      <c r="I25" s="258" t="s">
        <v>218</v>
      </c>
      <c r="J25" s="7" t="s">
        <v>224</v>
      </c>
      <c r="K25" s="115">
        <v>1</v>
      </c>
      <c r="L25" s="343"/>
      <c r="M25" s="7" t="s">
        <v>225</v>
      </c>
      <c r="N25" s="115"/>
      <c r="O25" s="336">
        <v>44469</v>
      </c>
      <c r="P25" s="284"/>
    </row>
    <row r="26" spans="1:16" ht="48" customHeight="1" x14ac:dyDescent="0.3">
      <c r="A26" s="389"/>
      <c r="B26" s="400"/>
      <c r="C26" s="400"/>
      <c r="D26" s="261" t="s">
        <v>226</v>
      </c>
      <c r="E26" s="144"/>
      <c r="F26" s="269" t="s">
        <v>227</v>
      </c>
      <c r="G26" s="143"/>
      <c r="H26" s="270" t="s">
        <v>228</v>
      </c>
      <c r="I26" s="258" t="s">
        <v>218</v>
      </c>
      <c r="J26" s="7" t="s">
        <v>230</v>
      </c>
      <c r="K26" s="115">
        <v>0.7</v>
      </c>
      <c r="L26" s="343"/>
      <c r="M26" s="7" t="s">
        <v>231</v>
      </c>
      <c r="N26" s="115"/>
      <c r="O26" s="336">
        <v>44469</v>
      </c>
      <c r="P26" s="284"/>
    </row>
    <row r="27" spans="1:16" ht="48" customHeight="1" x14ac:dyDescent="0.3">
      <c r="A27" s="389"/>
      <c r="B27" s="400"/>
      <c r="C27" s="400"/>
      <c r="D27" s="273" t="s">
        <v>232</v>
      </c>
      <c r="E27" s="144"/>
      <c r="F27" s="134" t="s">
        <v>233</v>
      </c>
      <c r="G27" s="143"/>
      <c r="H27" s="270" t="s">
        <v>234</v>
      </c>
      <c r="I27" s="258" t="s">
        <v>218</v>
      </c>
      <c r="J27" s="7" t="s">
        <v>672</v>
      </c>
      <c r="K27" s="115">
        <v>1</v>
      </c>
      <c r="L27" s="343"/>
      <c r="M27" s="7" t="s">
        <v>238</v>
      </c>
      <c r="N27" s="180"/>
      <c r="O27" s="336">
        <v>44469</v>
      </c>
      <c r="P27" s="344"/>
    </row>
    <row r="28" spans="1:16" ht="48" customHeight="1" x14ac:dyDescent="0.3">
      <c r="A28" s="389"/>
      <c r="B28" s="400"/>
      <c r="C28" s="400"/>
      <c r="D28" s="261"/>
      <c r="E28" s="144"/>
      <c r="F28" s="420"/>
      <c r="G28" s="143"/>
      <c r="H28" s="90" t="s">
        <v>239</v>
      </c>
      <c r="I28" s="258" t="s">
        <v>218</v>
      </c>
      <c r="J28" s="7" t="s">
        <v>645</v>
      </c>
      <c r="K28" s="115">
        <v>0.8</v>
      </c>
      <c r="L28" s="343"/>
      <c r="M28" s="7" t="s">
        <v>242</v>
      </c>
      <c r="N28" s="115"/>
      <c r="O28" s="336">
        <v>44469</v>
      </c>
      <c r="P28" s="344"/>
    </row>
    <row r="29" spans="1:16" ht="48" customHeight="1" x14ac:dyDescent="0.3">
      <c r="A29" s="389"/>
      <c r="B29" s="400"/>
      <c r="C29" s="400"/>
      <c r="D29" s="261"/>
      <c r="E29" s="144"/>
      <c r="F29" s="420"/>
      <c r="G29" s="143"/>
      <c r="H29" s="90" t="s">
        <v>243</v>
      </c>
      <c r="I29" s="258" t="s">
        <v>218</v>
      </c>
      <c r="J29" s="7" t="s">
        <v>673</v>
      </c>
      <c r="K29" s="115">
        <v>0.7</v>
      </c>
      <c r="L29" s="343"/>
      <c r="M29" s="115" t="s">
        <v>242</v>
      </c>
      <c r="N29" s="115"/>
      <c r="O29" s="336">
        <v>44469</v>
      </c>
      <c r="P29" s="345"/>
    </row>
    <row r="30" spans="1:16" ht="48" customHeight="1" x14ac:dyDescent="0.3">
      <c r="A30" s="389"/>
      <c r="B30" s="400"/>
      <c r="C30" s="400"/>
      <c r="D30" s="261"/>
      <c r="E30" s="144"/>
      <c r="F30" s="420"/>
      <c r="G30" s="143"/>
      <c r="H30" s="443" t="s">
        <v>245</v>
      </c>
      <c r="I30" s="258" t="s">
        <v>218</v>
      </c>
      <c r="J30" s="7" t="s">
        <v>674</v>
      </c>
      <c r="K30" s="115">
        <v>0.8</v>
      </c>
      <c r="L30" s="343"/>
      <c r="M30" s="7" t="s">
        <v>247</v>
      </c>
      <c r="N30" s="115"/>
      <c r="O30" s="336">
        <v>44469</v>
      </c>
      <c r="P30" s="284"/>
    </row>
    <row r="31" spans="1:16" ht="48" customHeight="1" x14ac:dyDescent="0.3">
      <c r="A31" s="389"/>
      <c r="B31" s="400"/>
      <c r="C31" s="400"/>
      <c r="D31" s="261"/>
      <c r="E31" s="144"/>
      <c r="F31" s="269"/>
      <c r="G31" s="143"/>
      <c r="H31" s="444"/>
      <c r="I31" s="258" t="s">
        <v>218</v>
      </c>
      <c r="J31" s="7" t="s">
        <v>646</v>
      </c>
      <c r="K31" s="115">
        <v>1</v>
      </c>
      <c r="L31" s="343"/>
      <c r="M31" s="7" t="s">
        <v>247</v>
      </c>
      <c r="N31" s="115"/>
      <c r="O31" s="336">
        <v>44469</v>
      </c>
      <c r="P31" s="345"/>
    </row>
    <row r="32" spans="1:16" ht="48" customHeight="1" x14ac:dyDescent="0.3">
      <c r="A32" s="389"/>
      <c r="B32" s="400"/>
      <c r="C32" s="400"/>
      <c r="D32" s="261"/>
      <c r="E32" s="144"/>
      <c r="F32" s="269"/>
      <c r="G32" s="143"/>
      <c r="H32" s="142" t="s">
        <v>675</v>
      </c>
      <c r="I32" s="258" t="s">
        <v>218</v>
      </c>
      <c r="J32" s="7" t="s">
        <v>676</v>
      </c>
      <c r="K32" s="115">
        <v>1</v>
      </c>
      <c r="L32" s="343"/>
      <c r="M32" s="7" t="s">
        <v>247</v>
      </c>
      <c r="N32" s="115"/>
      <c r="O32" s="336">
        <v>44469</v>
      </c>
      <c r="P32" s="345"/>
    </row>
    <row r="33" spans="1:16" ht="48" customHeight="1" x14ac:dyDescent="0.3">
      <c r="A33" s="389"/>
      <c r="B33" s="400"/>
      <c r="C33" s="400"/>
      <c r="D33" s="273"/>
      <c r="E33" s="144"/>
      <c r="F33" s="134"/>
      <c r="G33" s="143"/>
      <c r="H33" s="276" t="s">
        <v>250</v>
      </c>
      <c r="I33" s="118" t="s">
        <v>254</v>
      </c>
      <c r="J33" s="7" t="s">
        <v>255</v>
      </c>
      <c r="K33" s="124">
        <v>1</v>
      </c>
      <c r="L33" s="281"/>
      <c r="M33" s="7" t="s">
        <v>256</v>
      </c>
      <c r="N33" s="304"/>
      <c r="O33" s="336">
        <v>44469</v>
      </c>
      <c r="P33" s="305"/>
    </row>
    <row r="34" spans="1:16" ht="48" customHeight="1" x14ac:dyDescent="0.3">
      <c r="A34" s="389"/>
      <c r="B34" s="400"/>
      <c r="C34" s="400"/>
      <c r="D34" s="273"/>
      <c r="E34" s="144"/>
      <c r="F34" s="134"/>
      <c r="G34" s="143"/>
      <c r="H34" s="276" t="s">
        <v>257</v>
      </c>
      <c r="I34" s="118" t="s">
        <v>254</v>
      </c>
      <c r="J34" s="7" t="s">
        <v>259</v>
      </c>
      <c r="K34" s="124">
        <v>1</v>
      </c>
      <c r="L34" s="281"/>
      <c r="M34" s="7" t="s">
        <v>260</v>
      </c>
      <c r="N34" s="304"/>
      <c r="O34" s="336">
        <v>44469</v>
      </c>
      <c r="P34" s="305"/>
    </row>
    <row r="35" spans="1:16" ht="48" customHeight="1" x14ac:dyDescent="0.3">
      <c r="A35" s="389"/>
      <c r="B35" s="400"/>
      <c r="C35" s="400"/>
      <c r="D35" s="273"/>
      <c r="E35" s="144"/>
      <c r="F35" s="134"/>
      <c r="G35" s="143"/>
      <c r="H35" s="90"/>
      <c r="I35" s="118"/>
      <c r="J35" s="7"/>
      <c r="K35" s="279"/>
      <c r="L35" s="302"/>
      <c r="M35" s="7"/>
      <c r="N35" s="285"/>
      <c r="O35" s="336">
        <v>44469</v>
      </c>
      <c r="P35" s="298"/>
    </row>
    <row r="36" spans="1:16" ht="48" customHeight="1" x14ac:dyDescent="0.3">
      <c r="A36" s="389"/>
      <c r="B36" s="400"/>
      <c r="C36" s="400"/>
      <c r="D36" s="273"/>
      <c r="E36" s="144"/>
      <c r="F36" s="134"/>
      <c r="G36" s="143"/>
      <c r="H36" s="276" t="s">
        <v>261</v>
      </c>
      <c r="I36" s="118" t="s">
        <v>254</v>
      </c>
      <c r="J36" s="7" t="s">
        <v>264</v>
      </c>
      <c r="K36" s="124">
        <v>1</v>
      </c>
      <c r="L36" s="281"/>
      <c r="M36" s="7" t="s">
        <v>265</v>
      </c>
      <c r="N36" s="113"/>
      <c r="O36" s="336">
        <v>44469</v>
      </c>
      <c r="P36" s="305"/>
    </row>
    <row r="37" spans="1:16" ht="48" customHeight="1" x14ac:dyDescent="0.3">
      <c r="A37" s="389"/>
      <c r="B37" s="400"/>
      <c r="C37" s="143"/>
      <c r="D37" s="273"/>
      <c r="E37" s="144"/>
      <c r="F37" s="134"/>
      <c r="G37" s="143"/>
      <c r="H37" s="90" t="s">
        <v>266</v>
      </c>
      <c r="I37" s="274" t="s">
        <v>194</v>
      </c>
      <c r="J37" s="92" t="s">
        <v>268</v>
      </c>
      <c r="K37" s="124">
        <v>1</v>
      </c>
      <c r="L37" s="342"/>
      <c r="M37" s="7" t="s">
        <v>269</v>
      </c>
      <c r="N37" s="285"/>
      <c r="O37" s="336">
        <v>44469</v>
      </c>
      <c r="P37" s="342"/>
    </row>
    <row r="38" spans="1:16" ht="48" customHeight="1" x14ac:dyDescent="0.3">
      <c r="A38" s="389"/>
      <c r="B38" s="400"/>
      <c r="C38" s="143"/>
      <c r="D38" s="273"/>
      <c r="E38" s="144"/>
      <c r="F38" s="134"/>
      <c r="G38" s="143"/>
      <c r="H38" s="90" t="s">
        <v>270</v>
      </c>
      <c r="I38" s="274" t="s">
        <v>194</v>
      </c>
      <c r="J38" s="92" t="s">
        <v>272</v>
      </c>
      <c r="K38" s="124">
        <v>1</v>
      </c>
      <c r="L38" s="342"/>
      <c r="M38" s="7" t="s">
        <v>273</v>
      </c>
      <c r="N38" s="285"/>
      <c r="O38" s="336">
        <v>44469</v>
      </c>
      <c r="P38" s="342"/>
    </row>
    <row r="39" spans="1:16" ht="48" customHeight="1" x14ac:dyDescent="0.3">
      <c r="A39" s="389"/>
      <c r="B39" s="400"/>
      <c r="C39" s="143"/>
      <c r="D39" s="273"/>
      <c r="E39" s="144"/>
      <c r="F39" s="134"/>
      <c r="G39" s="143"/>
      <c r="H39" s="90" t="s">
        <v>270</v>
      </c>
      <c r="I39" s="274" t="s">
        <v>194</v>
      </c>
      <c r="J39" s="92" t="s">
        <v>272</v>
      </c>
      <c r="K39" s="124">
        <v>1</v>
      </c>
      <c r="L39" s="342"/>
      <c r="M39" s="7" t="s">
        <v>273</v>
      </c>
      <c r="N39" s="285"/>
      <c r="O39" s="336">
        <v>44469</v>
      </c>
      <c r="P39" s="342"/>
    </row>
    <row r="40" spans="1:16" ht="48" customHeight="1" x14ac:dyDescent="0.3">
      <c r="A40" s="389"/>
      <c r="B40" s="400"/>
      <c r="C40" s="143"/>
      <c r="D40" s="273"/>
      <c r="E40" s="144"/>
      <c r="F40" s="134"/>
      <c r="G40" s="143"/>
      <c r="H40" s="90" t="s">
        <v>275</v>
      </c>
      <c r="I40" s="274" t="s">
        <v>194</v>
      </c>
      <c r="J40" s="92" t="s">
        <v>277</v>
      </c>
      <c r="K40" s="124">
        <v>1</v>
      </c>
      <c r="L40" s="342"/>
      <c r="M40" s="7" t="s">
        <v>278</v>
      </c>
      <c r="N40" s="285"/>
      <c r="O40" s="336">
        <v>44469</v>
      </c>
      <c r="P40" s="342"/>
    </row>
    <row r="41" spans="1:16" ht="48" customHeight="1" x14ac:dyDescent="0.3">
      <c r="A41" s="389"/>
      <c r="B41" s="400"/>
      <c r="C41" s="143"/>
      <c r="D41" s="273"/>
      <c r="E41" s="144"/>
      <c r="F41" s="134"/>
      <c r="G41" s="143"/>
      <c r="H41" s="90" t="s">
        <v>279</v>
      </c>
      <c r="I41" s="274" t="s">
        <v>194</v>
      </c>
      <c r="J41" s="92" t="s">
        <v>281</v>
      </c>
      <c r="K41" s="124">
        <v>1</v>
      </c>
      <c r="L41" s="342"/>
      <c r="M41" s="7" t="s">
        <v>282</v>
      </c>
      <c r="N41" s="285"/>
      <c r="O41" s="336">
        <v>44469</v>
      </c>
      <c r="P41" s="342"/>
    </row>
    <row r="42" spans="1:16" ht="48" customHeight="1" x14ac:dyDescent="0.3">
      <c r="A42" s="389"/>
      <c r="B42" s="400"/>
      <c r="C42" s="143"/>
      <c r="D42" s="273"/>
      <c r="E42" s="145"/>
      <c r="F42" s="134"/>
      <c r="G42" s="143"/>
      <c r="H42" s="275" t="s">
        <v>283</v>
      </c>
      <c r="I42" s="274" t="s">
        <v>194</v>
      </c>
      <c r="J42" s="92" t="s">
        <v>285</v>
      </c>
      <c r="K42" s="301">
        <v>1</v>
      </c>
      <c r="L42" s="281"/>
      <c r="M42" s="180" t="s">
        <v>286</v>
      </c>
      <c r="N42" s="288"/>
      <c r="O42" s="336">
        <v>44469</v>
      </c>
      <c r="P42" s="284"/>
    </row>
    <row r="43" spans="1:16" ht="48" customHeight="1" x14ac:dyDescent="0.3">
      <c r="A43" s="389"/>
      <c r="B43" s="400"/>
      <c r="C43" s="143"/>
      <c r="D43" s="261"/>
      <c r="E43" s="269"/>
      <c r="F43" s="269"/>
      <c r="G43" s="143"/>
      <c r="H43" s="135" t="s">
        <v>275</v>
      </c>
      <c r="I43" s="258" t="s">
        <v>153</v>
      </c>
      <c r="J43" s="7" t="s">
        <v>277</v>
      </c>
      <c r="K43" s="301">
        <v>1</v>
      </c>
      <c r="L43" s="342"/>
      <c r="M43" s="180" t="s">
        <v>278</v>
      </c>
      <c r="N43" s="285"/>
      <c r="O43" s="336">
        <v>44469</v>
      </c>
      <c r="P43" s="342"/>
    </row>
    <row r="44" spans="1:16" ht="48" customHeight="1" thickBot="1" x14ac:dyDescent="0.35">
      <c r="A44" s="389"/>
      <c r="B44" s="401"/>
      <c r="C44" s="154"/>
      <c r="D44" s="266"/>
      <c r="E44" s="155"/>
      <c r="F44" s="155"/>
      <c r="G44" s="154"/>
      <c r="H44" s="156" t="s">
        <v>289</v>
      </c>
      <c r="I44" s="259" t="s">
        <v>291</v>
      </c>
      <c r="J44" s="76" t="s">
        <v>292</v>
      </c>
      <c r="K44" s="307">
        <v>1</v>
      </c>
      <c r="L44" s="346"/>
      <c r="M44" s="83" t="s">
        <v>293</v>
      </c>
      <c r="N44" s="308"/>
      <c r="O44" s="336">
        <v>44469</v>
      </c>
      <c r="P44" s="309"/>
    </row>
    <row r="45" spans="1:16" ht="48" customHeight="1" x14ac:dyDescent="0.3">
      <c r="A45" s="396">
        <v>4</v>
      </c>
      <c r="B45" s="386" t="s">
        <v>294</v>
      </c>
      <c r="C45" s="408" t="s">
        <v>295</v>
      </c>
      <c r="D45" s="265" t="s">
        <v>169</v>
      </c>
      <c r="E45" s="408" t="s">
        <v>296</v>
      </c>
      <c r="F45" s="265" t="s">
        <v>297</v>
      </c>
      <c r="G45" s="405" t="s">
        <v>298</v>
      </c>
      <c r="H45" s="257" t="s">
        <v>299</v>
      </c>
      <c r="I45" s="257" t="s">
        <v>154</v>
      </c>
      <c r="J45" s="174" t="s">
        <v>301</v>
      </c>
      <c r="K45" s="310">
        <v>1</v>
      </c>
      <c r="L45" s="339"/>
      <c r="M45" s="133" t="s">
        <v>174</v>
      </c>
      <c r="N45" s="311"/>
      <c r="O45" s="336">
        <v>44469</v>
      </c>
      <c r="P45" s="312"/>
    </row>
    <row r="46" spans="1:16" ht="48" customHeight="1" x14ac:dyDescent="0.3">
      <c r="A46" s="397"/>
      <c r="B46" s="387"/>
      <c r="C46" s="395"/>
      <c r="D46" s="261" t="s">
        <v>175</v>
      </c>
      <c r="E46" s="395"/>
      <c r="F46" s="261" t="s">
        <v>302</v>
      </c>
      <c r="G46" s="406"/>
      <c r="H46" s="258" t="s">
        <v>303</v>
      </c>
      <c r="I46" s="258" t="s">
        <v>154</v>
      </c>
      <c r="J46" s="7" t="s">
        <v>305</v>
      </c>
      <c r="K46" s="301">
        <v>1</v>
      </c>
      <c r="L46" s="281"/>
      <c r="M46" s="180" t="s">
        <v>174</v>
      </c>
      <c r="N46" s="288"/>
      <c r="O46" s="336">
        <v>44469</v>
      </c>
      <c r="P46" s="306"/>
    </row>
    <row r="47" spans="1:16" ht="48" customHeight="1" x14ac:dyDescent="0.3">
      <c r="A47" s="397"/>
      <c r="B47" s="387"/>
      <c r="C47" s="395"/>
      <c r="D47" s="261" t="s">
        <v>306</v>
      </c>
      <c r="E47" s="395"/>
      <c r="F47" s="261" t="s">
        <v>307</v>
      </c>
      <c r="G47" s="406"/>
      <c r="H47" s="118"/>
      <c r="I47" s="163"/>
      <c r="J47" s="347"/>
      <c r="K47" s="347"/>
      <c r="L47" s="302"/>
      <c r="M47" s="285"/>
      <c r="N47" s="285"/>
      <c r="O47" s="336">
        <v>44469</v>
      </c>
      <c r="P47" s="298"/>
    </row>
    <row r="48" spans="1:16" ht="48" customHeight="1" thickBot="1" x14ac:dyDescent="0.35">
      <c r="A48" s="398"/>
      <c r="B48" s="388"/>
      <c r="C48" s="409"/>
      <c r="D48" s="266" t="s">
        <v>308</v>
      </c>
      <c r="E48" s="409"/>
      <c r="F48" s="266" t="s">
        <v>309</v>
      </c>
      <c r="G48" s="407"/>
      <c r="H48" s="147"/>
      <c r="I48" s="175"/>
      <c r="J48" s="348"/>
      <c r="K48" s="348"/>
      <c r="L48" s="337"/>
      <c r="M48" s="290"/>
      <c r="N48" s="290"/>
      <c r="O48" s="336">
        <v>44469</v>
      </c>
      <c r="P48" s="292"/>
    </row>
    <row r="49" spans="1:16" ht="48" customHeight="1" x14ac:dyDescent="0.3">
      <c r="A49" s="390">
        <v>5</v>
      </c>
      <c r="B49" s="386" t="s">
        <v>310</v>
      </c>
      <c r="C49" s="453" t="s">
        <v>311</v>
      </c>
      <c r="D49" s="265" t="s">
        <v>312</v>
      </c>
      <c r="E49" s="408" t="s">
        <v>313</v>
      </c>
      <c r="F49" s="265" t="s">
        <v>314</v>
      </c>
      <c r="G49" s="405" t="s">
        <v>315</v>
      </c>
      <c r="H49" s="240" t="s">
        <v>677</v>
      </c>
      <c r="I49" s="257" t="s">
        <v>318</v>
      </c>
      <c r="J49" s="78" t="s">
        <v>26</v>
      </c>
      <c r="K49" s="78" t="s">
        <v>320</v>
      </c>
      <c r="L49" s="349"/>
      <c r="M49" s="174" t="s">
        <v>174</v>
      </c>
      <c r="N49" s="350"/>
      <c r="O49" s="336">
        <v>44469</v>
      </c>
      <c r="P49" s="320"/>
    </row>
    <row r="50" spans="1:16" ht="48" customHeight="1" x14ac:dyDescent="0.3">
      <c r="A50" s="391"/>
      <c r="B50" s="387"/>
      <c r="C50" s="437"/>
      <c r="D50" s="261" t="s">
        <v>321</v>
      </c>
      <c r="E50" s="395"/>
      <c r="F50" s="395" t="s">
        <v>322</v>
      </c>
      <c r="G50" s="406"/>
      <c r="H50" s="425" t="s">
        <v>323</v>
      </c>
      <c r="I50" s="258" t="s">
        <v>318</v>
      </c>
      <c r="J50" s="180" t="s">
        <v>26</v>
      </c>
      <c r="K50" s="180" t="s">
        <v>663</v>
      </c>
      <c r="L50" s="352"/>
      <c r="M50" s="7" t="s">
        <v>174</v>
      </c>
      <c r="N50" s="282"/>
      <c r="O50" s="336">
        <v>44469</v>
      </c>
      <c r="P50" s="284"/>
    </row>
    <row r="51" spans="1:16" ht="48" customHeight="1" x14ac:dyDescent="0.3">
      <c r="A51" s="391"/>
      <c r="B51" s="387"/>
      <c r="C51" s="437"/>
      <c r="D51" s="261" t="s">
        <v>207</v>
      </c>
      <c r="E51" s="395"/>
      <c r="F51" s="395"/>
      <c r="G51" s="406"/>
      <c r="H51" s="427"/>
      <c r="I51" s="258" t="s">
        <v>318</v>
      </c>
      <c r="J51" s="180" t="s">
        <v>26</v>
      </c>
      <c r="K51" s="180" t="s">
        <v>327</v>
      </c>
      <c r="L51" s="302"/>
      <c r="M51" s="7" t="s">
        <v>174</v>
      </c>
      <c r="N51" s="282"/>
      <c r="O51" s="336">
        <v>44469</v>
      </c>
      <c r="P51" s="284"/>
    </row>
    <row r="52" spans="1:16" ht="48" customHeight="1" x14ac:dyDescent="0.3">
      <c r="A52" s="391"/>
      <c r="B52" s="387"/>
      <c r="C52" s="437"/>
      <c r="D52" s="261" t="s">
        <v>328</v>
      </c>
      <c r="E52" s="395"/>
      <c r="F52" s="395" t="s">
        <v>329</v>
      </c>
      <c r="G52" s="406"/>
      <c r="H52" s="263" t="s">
        <v>330</v>
      </c>
      <c r="I52" s="258" t="s">
        <v>332</v>
      </c>
      <c r="J52" s="286" t="s">
        <v>334</v>
      </c>
      <c r="K52" s="301" t="s">
        <v>333</v>
      </c>
      <c r="L52" s="281"/>
      <c r="M52" s="180" t="s">
        <v>335</v>
      </c>
      <c r="N52" s="306"/>
      <c r="O52" s="336">
        <v>44469</v>
      </c>
      <c r="P52" s="306"/>
    </row>
    <row r="53" spans="1:16" ht="48" customHeight="1" x14ac:dyDescent="0.3">
      <c r="A53" s="391"/>
      <c r="B53" s="387"/>
      <c r="C53" s="437"/>
      <c r="D53" s="261" t="s">
        <v>188</v>
      </c>
      <c r="E53" s="395"/>
      <c r="F53" s="395"/>
      <c r="G53" s="406"/>
      <c r="H53" s="263" t="s">
        <v>174</v>
      </c>
      <c r="I53" s="258" t="s">
        <v>332</v>
      </c>
      <c r="J53" s="286" t="s">
        <v>679</v>
      </c>
      <c r="K53" s="301">
        <v>1</v>
      </c>
      <c r="L53" s="354"/>
      <c r="M53" s="180" t="s">
        <v>174</v>
      </c>
      <c r="N53" s="180"/>
      <c r="O53" s="336">
        <v>44469</v>
      </c>
      <c r="P53" s="284"/>
    </row>
    <row r="54" spans="1:16" ht="48" customHeight="1" x14ac:dyDescent="0.3">
      <c r="A54" s="391"/>
      <c r="B54" s="387"/>
      <c r="C54" s="437"/>
      <c r="D54" s="261" t="s">
        <v>338</v>
      </c>
      <c r="E54" s="395"/>
      <c r="F54" s="395" t="s">
        <v>329</v>
      </c>
      <c r="G54" s="406"/>
      <c r="H54" s="263" t="s">
        <v>339</v>
      </c>
      <c r="I54" s="258" t="s">
        <v>318</v>
      </c>
      <c r="J54" s="7" t="s">
        <v>341</v>
      </c>
      <c r="K54" s="301">
        <v>1</v>
      </c>
      <c r="L54" s="354"/>
      <c r="M54" s="180" t="s">
        <v>342</v>
      </c>
      <c r="N54" s="285"/>
      <c r="O54" s="336">
        <v>44469</v>
      </c>
      <c r="P54" s="284"/>
    </row>
    <row r="55" spans="1:16" ht="48" customHeight="1" x14ac:dyDescent="0.3">
      <c r="A55" s="391"/>
      <c r="B55" s="387"/>
      <c r="C55" s="437"/>
      <c r="D55" s="261" t="s">
        <v>343</v>
      </c>
      <c r="E55" s="395"/>
      <c r="F55" s="395"/>
      <c r="G55" s="406"/>
      <c r="H55" s="263" t="s">
        <v>344</v>
      </c>
      <c r="I55" s="258" t="s">
        <v>318</v>
      </c>
      <c r="J55" s="7" t="s">
        <v>341</v>
      </c>
      <c r="K55" s="301">
        <v>1</v>
      </c>
      <c r="L55" s="354"/>
      <c r="M55" s="180" t="s">
        <v>342</v>
      </c>
      <c r="N55" s="288"/>
      <c r="O55" s="336">
        <v>44469</v>
      </c>
      <c r="P55" s="284"/>
    </row>
    <row r="56" spans="1:16" ht="48" customHeight="1" x14ac:dyDescent="0.3">
      <c r="A56" s="391"/>
      <c r="B56" s="387"/>
      <c r="C56" s="437"/>
      <c r="D56" s="261" t="s">
        <v>346</v>
      </c>
      <c r="E56" s="395"/>
      <c r="F56" s="395" t="s">
        <v>347</v>
      </c>
      <c r="G56" s="406"/>
      <c r="H56" s="263" t="s">
        <v>348</v>
      </c>
      <c r="I56" s="258" t="s">
        <v>318</v>
      </c>
      <c r="J56" s="7" t="s">
        <v>341</v>
      </c>
      <c r="K56" s="301">
        <v>1</v>
      </c>
      <c r="L56" s="354"/>
      <c r="M56" s="180" t="s">
        <v>342</v>
      </c>
      <c r="N56" s="288"/>
      <c r="O56" s="336">
        <v>44469</v>
      </c>
      <c r="P56" s="284"/>
    </row>
    <row r="57" spans="1:16" ht="48" customHeight="1" x14ac:dyDescent="0.3">
      <c r="A57" s="391"/>
      <c r="B57" s="387"/>
      <c r="C57" s="437"/>
      <c r="D57" s="261" t="s">
        <v>350</v>
      </c>
      <c r="E57" s="395"/>
      <c r="F57" s="395"/>
      <c r="G57" s="406"/>
      <c r="H57" s="263" t="s">
        <v>351</v>
      </c>
      <c r="I57" s="258" t="s">
        <v>318</v>
      </c>
      <c r="J57" s="7" t="s">
        <v>341</v>
      </c>
      <c r="K57" s="301">
        <v>1</v>
      </c>
      <c r="L57" s="354"/>
      <c r="M57" s="180" t="s">
        <v>342</v>
      </c>
      <c r="N57" s="288"/>
      <c r="O57" s="336">
        <v>44469</v>
      </c>
      <c r="P57" s="284"/>
    </row>
    <row r="58" spans="1:16" ht="48" customHeight="1" x14ac:dyDescent="0.3">
      <c r="A58" s="391"/>
      <c r="B58" s="387"/>
      <c r="C58" s="437"/>
      <c r="D58" s="261" t="s">
        <v>353</v>
      </c>
      <c r="E58" s="395"/>
      <c r="F58" s="395" t="s">
        <v>354</v>
      </c>
      <c r="G58" s="406"/>
      <c r="H58" s="263" t="s">
        <v>631</v>
      </c>
      <c r="I58" s="258" t="s">
        <v>680</v>
      </c>
      <c r="J58" s="7" t="s">
        <v>681</v>
      </c>
      <c r="K58" s="301" t="s">
        <v>174</v>
      </c>
      <c r="L58" s="287"/>
      <c r="M58" s="7" t="s">
        <v>174</v>
      </c>
      <c r="N58" s="7"/>
      <c r="O58" s="336">
        <v>44469</v>
      </c>
      <c r="P58" s="7"/>
    </row>
    <row r="59" spans="1:16" ht="48" customHeight="1" x14ac:dyDescent="0.3">
      <c r="A59" s="392"/>
      <c r="B59" s="387"/>
      <c r="C59" s="437"/>
      <c r="D59" s="261" t="s">
        <v>360</v>
      </c>
      <c r="E59" s="395"/>
      <c r="F59" s="395"/>
      <c r="G59" s="406"/>
      <c r="H59" s="263"/>
      <c r="I59" s="258"/>
      <c r="J59" s="7"/>
      <c r="K59" s="301"/>
      <c r="L59" s="302"/>
      <c r="M59" s="7"/>
      <c r="N59" s="285"/>
      <c r="O59" s="336">
        <v>44469</v>
      </c>
      <c r="P59" s="298"/>
    </row>
    <row r="60" spans="1:16" ht="48" customHeight="1" x14ac:dyDescent="0.3">
      <c r="A60" s="392"/>
      <c r="B60" s="387"/>
      <c r="C60" s="437"/>
      <c r="D60" s="261"/>
      <c r="E60" s="395"/>
      <c r="F60" s="395"/>
      <c r="G60" s="406"/>
      <c r="H60" s="263"/>
      <c r="I60" s="258"/>
      <c r="J60" s="7"/>
      <c r="K60" s="301"/>
      <c r="L60" s="302"/>
      <c r="M60" s="7"/>
      <c r="N60" s="285"/>
      <c r="O60" s="336">
        <v>44469</v>
      </c>
      <c r="P60" s="298"/>
    </row>
    <row r="61" spans="1:16" ht="48" customHeight="1" thickBot="1" x14ac:dyDescent="0.35">
      <c r="A61" s="393"/>
      <c r="B61" s="388"/>
      <c r="C61" s="454"/>
      <c r="D61" s="266"/>
      <c r="E61" s="409"/>
      <c r="F61" s="409"/>
      <c r="G61" s="407"/>
      <c r="H61" s="167"/>
      <c r="I61" s="259"/>
      <c r="J61" s="76"/>
      <c r="K61" s="96"/>
      <c r="L61" s="337"/>
      <c r="M61" s="76"/>
      <c r="N61" s="290"/>
      <c r="O61" s="336">
        <v>44469</v>
      </c>
      <c r="P61" s="292"/>
    </row>
    <row r="62" spans="1:16" ht="48" customHeight="1" x14ac:dyDescent="0.3">
      <c r="A62" s="402">
        <v>6</v>
      </c>
      <c r="B62" s="438" t="s">
        <v>363</v>
      </c>
      <c r="C62" s="394" t="s">
        <v>364</v>
      </c>
      <c r="D62" s="394" t="s">
        <v>328</v>
      </c>
      <c r="E62" s="439" t="s">
        <v>683</v>
      </c>
      <c r="F62" s="260" t="s">
        <v>366</v>
      </c>
      <c r="G62" s="448" t="s">
        <v>367</v>
      </c>
      <c r="H62" s="149" t="s">
        <v>368</v>
      </c>
      <c r="I62" s="271" t="s">
        <v>370</v>
      </c>
      <c r="J62" s="61" t="s">
        <v>372</v>
      </c>
      <c r="K62" s="325">
        <v>1</v>
      </c>
      <c r="L62" s="355"/>
      <c r="M62" s="61" t="s">
        <v>373</v>
      </c>
      <c r="N62" s="61"/>
      <c r="O62" s="336">
        <v>44469</v>
      </c>
      <c r="P62" s="326"/>
    </row>
    <row r="63" spans="1:16" ht="48" customHeight="1" x14ac:dyDescent="0.3">
      <c r="A63" s="403"/>
      <c r="B63" s="387"/>
      <c r="C63" s="395"/>
      <c r="D63" s="395"/>
      <c r="E63" s="406"/>
      <c r="F63" s="261" t="s">
        <v>374</v>
      </c>
      <c r="G63" s="449"/>
      <c r="H63" s="254" t="s">
        <v>690</v>
      </c>
      <c r="I63" s="258" t="s">
        <v>370</v>
      </c>
      <c r="J63" s="7" t="s">
        <v>377</v>
      </c>
      <c r="K63" s="327">
        <v>1</v>
      </c>
      <c r="L63" s="356"/>
      <c r="M63" s="7" t="s">
        <v>378</v>
      </c>
      <c r="N63" s="61"/>
      <c r="O63" s="336">
        <v>44469</v>
      </c>
      <c r="P63" s="326"/>
    </row>
    <row r="64" spans="1:16" ht="48" customHeight="1" x14ac:dyDescent="0.3">
      <c r="A64" s="403"/>
      <c r="B64" s="387"/>
      <c r="C64" s="395"/>
      <c r="D64" s="395" t="s">
        <v>160</v>
      </c>
      <c r="E64" s="406"/>
      <c r="F64" s="261" t="s">
        <v>379</v>
      </c>
      <c r="G64" s="449"/>
      <c r="H64" s="132"/>
      <c r="I64" s="258"/>
      <c r="J64" s="7"/>
      <c r="K64" s="327"/>
      <c r="L64" s="356"/>
      <c r="M64" s="7"/>
      <c r="N64" s="61"/>
      <c r="O64" s="336">
        <v>44469</v>
      </c>
      <c r="P64" s="326"/>
    </row>
    <row r="65" spans="1:18" ht="48" customHeight="1" x14ac:dyDescent="0.3">
      <c r="A65" s="403"/>
      <c r="B65" s="387"/>
      <c r="C65" s="395"/>
      <c r="D65" s="395"/>
      <c r="E65" s="406"/>
      <c r="F65" s="261" t="s">
        <v>381</v>
      </c>
      <c r="G65" s="449"/>
      <c r="H65" s="428" t="s">
        <v>382</v>
      </c>
      <c r="I65" s="258" t="s">
        <v>370</v>
      </c>
      <c r="J65" s="7" t="s">
        <v>543</v>
      </c>
      <c r="K65" s="327">
        <v>1</v>
      </c>
      <c r="L65" s="356"/>
      <c r="M65" s="7" t="s">
        <v>385</v>
      </c>
      <c r="N65" s="61"/>
      <c r="O65" s="336">
        <v>44469</v>
      </c>
      <c r="P65" s="326"/>
    </row>
    <row r="66" spans="1:18" ht="48" customHeight="1" x14ac:dyDescent="0.3">
      <c r="A66" s="403"/>
      <c r="B66" s="387"/>
      <c r="C66" s="395"/>
      <c r="D66" s="261"/>
      <c r="E66" s="406"/>
      <c r="F66" s="261"/>
      <c r="G66" s="449"/>
      <c r="H66" s="445"/>
      <c r="I66" s="258" t="s">
        <v>370</v>
      </c>
      <c r="J66" s="7" t="s">
        <v>386</v>
      </c>
      <c r="K66" s="327">
        <v>1</v>
      </c>
      <c r="L66" s="356"/>
      <c r="M66" s="7" t="s">
        <v>385</v>
      </c>
      <c r="N66" s="61"/>
      <c r="O66" s="336">
        <v>44469</v>
      </c>
      <c r="P66" s="326"/>
    </row>
    <row r="67" spans="1:18" ht="48" customHeight="1" x14ac:dyDescent="0.3">
      <c r="A67" s="403"/>
      <c r="B67" s="387"/>
      <c r="C67" s="395"/>
      <c r="D67" s="395" t="s">
        <v>387</v>
      </c>
      <c r="E67" s="406"/>
      <c r="F67" s="261" t="s">
        <v>388</v>
      </c>
      <c r="G67" s="449"/>
      <c r="H67" s="132" t="s">
        <v>389</v>
      </c>
      <c r="I67" s="258" t="s">
        <v>370</v>
      </c>
      <c r="J67" s="7" t="s">
        <v>391</v>
      </c>
      <c r="K67" s="327">
        <v>1</v>
      </c>
      <c r="L67" s="356"/>
      <c r="M67" s="7" t="s">
        <v>392</v>
      </c>
      <c r="N67" s="61"/>
      <c r="O67" s="336">
        <v>44469</v>
      </c>
      <c r="P67" s="326"/>
    </row>
    <row r="68" spans="1:18" ht="48" customHeight="1" x14ac:dyDescent="0.3">
      <c r="A68" s="403"/>
      <c r="B68" s="387"/>
      <c r="C68" s="395"/>
      <c r="D68" s="395"/>
      <c r="E68" s="406"/>
      <c r="F68" s="261" t="s">
        <v>393</v>
      </c>
      <c r="G68" s="449"/>
      <c r="H68" s="132" t="s">
        <v>394</v>
      </c>
      <c r="I68" s="258" t="s">
        <v>370</v>
      </c>
      <c r="J68" s="7" t="s">
        <v>396</v>
      </c>
      <c r="K68" s="327">
        <v>0.15</v>
      </c>
      <c r="L68" s="356"/>
      <c r="M68" s="7" t="s">
        <v>397</v>
      </c>
      <c r="N68" s="61"/>
      <c r="O68" s="336">
        <v>44469</v>
      </c>
      <c r="P68" s="326"/>
      <c r="Q68">
        <f>+Q69+R69</f>
        <v>422789934</v>
      </c>
    </row>
    <row r="69" spans="1:18" ht="48" customHeight="1" x14ac:dyDescent="0.3">
      <c r="A69" s="403"/>
      <c r="B69" s="387"/>
      <c r="C69" s="395"/>
      <c r="D69" s="395" t="s">
        <v>207</v>
      </c>
      <c r="E69" s="406"/>
      <c r="F69" s="261" t="s">
        <v>398</v>
      </c>
      <c r="G69" s="449"/>
      <c r="H69" s="132" t="s">
        <v>389</v>
      </c>
      <c r="I69" s="258" t="s">
        <v>370</v>
      </c>
      <c r="J69" s="7" t="s">
        <v>401</v>
      </c>
      <c r="K69" s="327">
        <v>1</v>
      </c>
      <c r="L69" s="356"/>
      <c r="M69" s="7" t="s">
        <v>402</v>
      </c>
      <c r="N69" s="61"/>
      <c r="O69" s="336">
        <v>44469</v>
      </c>
      <c r="P69" s="326"/>
      <c r="Q69">
        <v>249982866</v>
      </c>
      <c r="R69">
        <v>172807068</v>
      </c>
    </row>
    <row r="70" spans="1:18" ht="48" customHeight="1" x14ac:dyDescent="0.3">
      <c r="A70" s="403"/>
      <c r="B70" s="387"/>
      <c r="C70" s="395"/>
      <c r="D70" s="395"/>
      <c r="E70" s="406"/>
      <c r="F70" s="261" t="s">
        <v>403</v>
      </c>
      <c r="G70" s="449"/>
      <c r="H70" s="428" t="s">
        <v>404</v>
      </c>
      <c r="I70" s="118" t="s">
        <v>370</v>
      </c>
      <c r="J70" s="7" t="s">
        <v>553</v>
      </c>
      <c r="K70" s="327">
        <v>1</v>
      </c>
      <c r="L70" s="356"/>
      <c r="M70" s="7" t="s">
        <v>408</v>
      </c>
      <c r="N70" s="61"/>
      <c r="O70" s="336">
        <v>44469</v>
      </c>
      <c r="P70" s="326"/>
      <c r="Q70">
        <f>250+173</f>
        <v>423</v>
      </c>
      <c r="R70">
        <v>490</v>
      </c>
    </row>
    <row r="71" spans="1:18" ht="48" customHeight="1" x14ac:dyDescent="0.3">
      <c r="A71" s="403"/>
      <c r="B71" s="387"/>
      <c r="C71" s="395"/>
      <c r="D71" s="261" t="s">
        <v>188</v>
      </c>
      <c r="E71" s="406"/>
      <c r="F71" s="261" t="s">
        <v>409</v>
      </c>
      <c r="G71" s="449"/>
      <c r="H71" s="429"/>
      <c r="I71" s="118" t="s">
        <v>370</v>
      </c>
      <c r="J71" s="7" t="s">
        <v>412</v>
      </c>
      <c r="K71" s="327">
        <v>1</v>
      </c>
      <c r="L71" s="356"/>
      <c r="M71" s="7" t="s">
        <v>413</v>
      </c>
      <c r="N71" s="61"/>
      <c r="O71" s="336">
        <v>44469</v>
      </c>
      <c r="P71" s="326"/>
    </row>
    <row r="72" spans="1:18" ht="48" customHeight="1" x14ac:dyDescent="0.3">
      <c r="A72" s="403"/>
      <c r="B72" s="387"/>
      <c r="C72" s="395"/>
      <c r="D72" s="261"/>
      <c r="E72" s="406"/>
      <c r="F72" s="261"/>
      <c r="G72" s="449"/>
      <c r="H72" s="429"/>
      <c r="I72" s="118" t="s">
        <v>370</v>
      </c>
      <c r="J72" s="7" t="s">
        <v>415</v>
      </c>
      <c r="K72" s="327">
        <v>1</v>
      </c>
      <c r="L72" s="356"/>
      <c r="M72" s="7" t="s">
        <v>413</v>
      </c>
      <c r="N72" s="61"/>
      <c r="O72" s="336">
        <v>44469</v>
      </c>
      <c r="P72" s="326"/>
    </row>
    <row r="73" spans="1:18" ht="48" customHeight="1" x14ac:dyDescent="0.3">
      <c r="A73" s="403"/>
      <c r="B73" s="387"/>
      <c r="C73" s="395"/>
      <c r="D73" s="395" t="s">
        <v>416</v>
      </c>
      <c r="E73" s="406"/>
      <c r="F73" s="261" t="s">
        <v>417</v>
      </c>
      <c r="G73" s="449"/>
      <c r="H73" s="445"/>
      <c r="I73" s="118" t="s">
        <v>370</v>
      </c>
      <c r="J73" s="7" t="s">
        <v>696</v>
      </c>
      <c r="K73" s="328">
        <v>10</v>
      </c>
      <c r="L73" s="356"/>
      <c r="M73" s="7" t="s">
        <v>419</v>
      </c>
      <c r="N73" s="133"/>
      <c r="O73" s="336">
        <v>44469</v>
      </c>
      <c r="P73" s="326"/>
    </row>
    <row r="74" spans="1:18" ht="48" customHeight="1" thickBot="1" x14ac:dyDescent="0.35">
      <c r="A74" s="432"/>
      <c r="B74" s="442"/>
      <c r="C74" s="440"/>
      <c r="D74" s="440"/>
      <c r="E74" s="441"/>
      <c r="F74" s="266" t="s">
        <v>420</v>
      </c>
      <c r="G74" s="450"/>
      <c r="H74" s="4" t="s">
        <v>560</v>
      </c>
      <c r="I74" s="118" t="s">
        <v>423</v>
      </c>
      <c r="J74" s="7" t="s">
        <v>424</v>
      </c>
      <c r="K74" s="327">
        <v>1</v>
      </c>
      <c r="L74" s="329"/>
      <c r="M74" s="7" t="s">
        <v>425</v>
      </c>
      <c r="N74" s="285"/>
      <c r="O74" s="336">
        <v>44469</v>
      </c>
      <c r="P74" s="326"/>
    </row>
    <row r="75" spans="1:18" ht="48" customHeight="1" x14ac:dyDescent="0.3">
      <c r="A75" s="432"/>
      <c r="B75" s="442"/>
      <c r="C75" s="440"/>
      <c r="D75" s="440"/>
      <c r="E75" s="441"/>
      <c r="F75" s="273"/>
      <c r="G75" s="450"/>
      <c r="H75" s="118" t="s">
        <v>426</v>
      </c>
      <c r="I75" s="118" t="s">
        <v>254</v>
      </c>
      <c r="J75" s="7" t="s">
        <v>429</v>
      </c>
      <c r="K75" s="124">
        <v>1</v>
      </c>
      <c r="L75" s="281"/>
      <c r="M75" s="7" t="s">
        <v>430</v>
      </c>
      <c r="N75" s="113"/>
      <c r="O75" s="336">
        <v>44469</v>
      </c>
      <c r="P75" s="305"/>
    </row>
    <row r="76" spans="1:18" ht="48" customHeight="1" x14ac:dyDescent="0.3">
      <c r="A76" s="432"/>
      <c r="B76" s="442"/>
      <c r="C76" s="440"/>
      <c r="D76" s="440"/>
      <c r="E76" s="441"/>
      <c r="F76" s="273"/>
      <c r="G76" s="450"/>
      <c r="H76" s="4" t="s">
        <v>431</v>
      </c>
      <c r="I76" s="118" t="s">
        <v>433</v>
      </c>
      <c r="J76" s="180" t="s">
        <v>26</v>
      </c>
      <c r="K76" s="330" t="s">
        <v>431</v>
      </c>
      <c r="L76" s="302"/>
      <c r="M76" s="180" t="s">
        <v>174</v>
      </c>
      <c r="N76" s="279"/>
      <c r="O76" s="336">
        <v>44469</v>
      </c>
      <c r="P76" s="331"/>
      <c r="Q76" s="249"/>
      <c r="R76" s="248"/>
    </row>
    <row r="77" spans="1:18" ht="48" customHeight="1" x14ac:dyDescent="0.3">
      <c r="A77" s="432"/>
      <c r="B77" s="442"/>
      <c r="C77" s="440"/>
      <c r="D77" s="440"/>
      <c r="E77" s="441"/>
      <c r="F77" s="273"/>
      <c r="G77" s="450"/>
      <c r="H77" s="4" t="s">
        <v>685</v>
      </c>
      <c r="I77" s="118" t="s">
        <v>433</v>
      </c>
      <c r="J77" s="357" t="s">
        <v>437</v>
      </c>
      <c r="K77" s="124">
        <v>1</v>
      </c>
      <c r="L77" s="354"/>
      <c r="M77" s="7" t="s">
        <v>438</v>
      </c>
      <c r="N77" s="358"/>
      <c r="O77" s="336">
        <v>44469</v>
      </c>
      <c r="P77" s="359"/>
      <c r="Q77" s="249"/>
      <c r="R77" s="248"/>
    </row>
    <row r="78" spans="1:18" ht="48" customHeight="1" x14ac:dyDescent="0.3">
      <c r="A78" s="432"/>
      <c r="B78" s="442"/>
      <c r="C78" s="440"/>
      <c r="D78" s="440"/>
      <c r="E78" s="441"/>
      <c r="F78" s="273"/>
      <c r="G78" s="450"/>
      <c r="H78" s="91" t="s">
        <v>439</v>
      </c>
      <c r="I78" s="118" t="s">
        <v>433</v>
      </c>
      <c r="J78" s="357" t="s">
        <v>441</v>
      </c>
      <c r="K78" s="124">
        <v>1</v>
      </c>
      <c r="L78" s="354"/>
      <c r="M78" s="7" t="s">
        <v>442</v>
      </c>
      <c r="N78" s="360"/>
      <c r="O78" s="336">
        <v>44469</v>
      </c>
      <c r="P78" s="359"/>
      <c r="Q78" s="249"/>
      <c r="R78" s="248"/>
    </row>
    <row r="79" spans="1:18" ht="48" customHeight="1" x14ac:dyDescent="0.3">
      <c r="A79" s="432"/>
      <c r="B79" s="442"/>
      <c r="C79" s="440"/>
      <c r="D79" s="440"/>
      <c r="E79" s="441"/>
      <c r="F79" s="273"/>
      <c r="G79" s="450"/>
      <c r="H79" s="91" t="s">
        <v>443</v>
      </c>
      <c r="I79" s="118" t="s">
        <v>433</v>
      </c>
      <c r="J79" s="357" t="s">
        <v>567</v>
      </c>
      <c r="K79" s="124">
        <v>1</v>
      </c>
      <c r="L79" s="354"/>
      <c r="M79" s="180" t="s">
        <v>446</v>
      </c>
      <c r="N79" s="361"/>
      <c r="O79" s="336">
        <v>44469</v>
      </c>
      <c r="P79" s="362"/>
      <c r="Q79" s="249"/>
      <c r="R79" s="248"/>
    </row>
    <row r="80" spans="1:18" ht="48" customHeight="1" x14ac:dyDescent="0.3">
      <c r="A80" s="432"/>
      <c r="B80" s="442"/>
      <c r="C80" s="440"/>
      <c r="D80" s="440"/>
      <c r="E80" s="441"/>
      <c r="F80" s="273"/>
      <c r="G80" s="450"/>
      <c r="H80" s="91" t="s">
        <v>443</v>
      </c>
      <c r="I80" s="118" t="s">
        <v>433</v>
      </c>
      <c r="J80" s="357" t="s">
        <v>447</v>
      </c>
      <c r="K80" s="124">
        <v>1</v>
      </c>
      <c r="L80" s="354"/>
      <c r="M80" s="180" t="s">
        <v>448</v>
      </c>
      <c r="N80" s="361"/>
      <c r="O80" s="336">
        <v>44469</v>
      </c>
      <c r="P80" s="359"/>
      <c r="Q80" s="250"/>
      <c r="R80" s="248"/>
    </row>
    <row r="81" spans="1:16" ht="48" customHeight="1" x14ac:dyDescent="0.3">
      <c r="A81" s="432"/>
      <c r="B81" s="442"/>
      <c r="C81" s="440"/>
      <c r="D81" s="440"/>
      <c r="E81" s="441"/>
      <c r="F81" s="273"/>
      <c r="G81" s="450"/>
      <c r="H81" s="91" t="s">
        <v>572</v>
      </c>
      <c r="I81" s="118" t="s">
        <v>433</v>
      </c>
      <c r="J81" s="7" t="s">
        <v>450</v>
      </c>
      <c r="K81" s="124">
        <v>1</v>
      </c>
      <c r="L81" s="281"/>
      <c r="M81" s="7" t="s">
        <v>451</v>
      </c>
      <c r="N81" s="288"/>
      <c r="O81" s="336">
        <v>44469</v>
      </c>
      <c r="P81" s="284"/>
    </row>
    <row r="82" spans="1:16" ht="48" customHeight="1" x14ac:dyDescent="0.3">
      <c r="A82" s="432"/>
      <c r="B82" s="442"/>
      <c r="C82" s="440"/>
      <c r="D82" s="440"/>
      <c r="E82" s="441"/>
      <c r="F82" s="273"/>
      <c r="G82" s="450"/>
      <c r="H82" s="91" t="s">
        <v>452</v>
      </c>
      <c r="I82" s="118" t="s">
        <v>332</v>
      </c>
      <c r="J82" s="7" t="s">
        <v>634</v>
      </c>
      <c r="K82" s="301" t="s">
        <v>174</v>
      </c>
      <c r="L82" s="301"/>
      <c r="M82" s="180" t="s">
        <v>174</v>
      </c>
      <c r="N82" s="180"/>
      <c r="O82" s="336">
        <v>44469</v>
      </c>
      <c r="P82" s="306"/>
    </row>
    <row r="83" spans="1:16" ht="48" customHeight="1" x14ac:dyDescent="0.3">
      <c r="A83" s="432"/>
      <c r="B83" s="442"/>
      <c r="C83" s="440"/>
      <c r="D83" s="440"/>
      <c r="E83" s="441"/>
      <c r="F83" s="273"/>
      <c r="G83" s="450"/>
      <c r="H83" s="91" t="s">
        <v>456</v>
      </c>
      <c r="I83" s="118" t="s">
        <v>332</v>
      </c>
      <c r="J83" s="7" t="s">
        <v>458</v>
      </c>
      <c r="K83" s="301">
        <v>1</v>
      </c>
      <c r="L83" s="301"/>
      <c r="M83" s="180" t="s">
        <v>174</v>
      </c>
      <c r="N83" s="7"/>
      <c r="O83" s="336">
        <v>44469</v>
      </c>
      <c r="P83" s="306"/>
    </row>
    <row r="84" spans="1:16" ht="48" customHeight="1" x14ac:dyDescent="0.3">
      <c r="A84" s="432"/>
      <c r="B84" s="387"/>
      <c r="C84" s="440"/>
      <c r="D84" s="440"/>
      <c r="E84" s="441"/>
      <c r="F84" s="273"/>
      <c r="G84" s="450"/>
      <c r="H84" s="182" t="s">
        <v>460</v>
      </c>
      <c r="I84" s="118" t="s">
        <v>332</v>
      </c>
      <c r="J84" s="7" t="s">
        <v>462</v>
      </c>
      <c r="K84" s="301">
        <v>1</v>
      </c>
      <c r="L84" s="301"/>
      <c r="M84" s="7" t="s">
        <v>463</v>
      </c>
      <c r="N84" s="288"/>
      <c r="O84" s="336">
        <v>44469</v>
      </c>
      <c r="P84" s="306"/>
    </row>
    <row r="85" spans="1:16" ht="48" customHeight="1" thickBot="1" x14ac:dyDescent="0.35">
      <c r="A85" s="432"/>
      <c r="B85" s="442"/>
      <c r="C85" s="440"/>
      <c r="D85" s="440"/>
      <c r="E85" s="441"/>
      <c r="F85" s="1"/>
      <c r="G85" s="450"/>
      <c r="H85" s="167"/>
      <c r="I85" s="274"/>
      <c r="J85" s="92"/>
      <c r="K85" s="96"/>
      <c r="L85" s="337"/>
      <c r="M85" s="76"/>
      <c r="N85" s="290"/>
      <c r="O85" s="336">
        <v>44469</v>
      </c>
      <c r="P85" s="292"/>
    </row>
    <row r="86" spans="1:16" ht="48" customHeight="1" x14ac:dyDescent="0.3">
      <c r="A86" s="433">
        <v>7</v>
      </c>
      <c r="B86" s="386" t="s">
        <v>464</v>
      </c>
      <c r="C86" s="408" t="s">
        <v>465</v>
      </c>
      <c r="D86" s="265" t="s">
        <v>466</v>
      </c>
      <c r="E86" s="405" t="s">
        <v>467</v>
      </c>
      <c r="F86" s="262" t="s">
        <v>468</v>
      </c>
      <c r="G86" s="405" t="s">
        <v>469</v>
      </c>
      <c r="H86" s="277" t="s">
        <v>470</v>
      </c>
      <c r="I86" s="257" t="s">
        <v>472</v>
      </c>
      <c r="J86" s="78" t="s">
        <v>474</v>
      </c>
      <c r="K86" s="332">
        <v>0.25</v>
      </c>
      <c r="L86" s="363"/>
      <c r="M86" s="61" t="s">
        <v>475</v>
      </c>
      <c r="N86" s="334"/>
      <c r="O86" s="336">
        <v>44469</v>
      </c>
      <c r="P86" s="335"/>
    </row>
    <row r="87" spans="1:16" ht="48" customHeight="1" x14ac:dyDescent="0.3">
      <c r="A87" s="434"/>
      <c r="B87" s="387"/>
      <c r="C87" s="395"/>
      <c r="D87" s="261" t="s">
        <v>207</v>
      </c>
      <c r="E87" s="406"/>
      <c r="F87" s="406" t="s">
        <v>476</v>
      </c>
      <c r="G87" s="446"/>
      <c r="H87" s="118" t="s">
        <v>477</v>
      </c>
      <c r="I87" s="121" t="s">
        <v>472</v>
      </c>
      <c r="J87" s="180" t="s">
        <v>479</v>
      </c>
      <c r="K87" s="124">
        <v>0.25</v>
      </c>
      <c r="L87" s="364"/>
      <c r="M87" s="7" t="s">
        <v>475</v>
      </c>
      <c r="N87" s="282"/>
      <c r="O87" s="336">
        <v>44469</v>
      </c>
      <c r="P87" s="284"/>
    </row>
    <row r="88" spans="1:16" ht="48" customHeight="1" x14ac:dyDescent="0.3">
      <c r="A88" s="434"/>
      <c r="B88" s="387"/>
      <c r="C88" s="395"/>
      <c r="D88" s="261" t="s">
        <v>188</v>
      </c>
      <c r="E88" s="406"/>
      <c r="F88" s="406"/>
      <c r="G88" s="446"/>
      <c r="H88" s="118" t="s">
        <v>480</v>
      </c>
      <c r="I88" s="258" t="s">
        <v>472</v>
      </c>
      <c r="J88" s="180" t="s">
        <v>26</v>
      </c>
      <c r="K88" s="279" t="s">
        <v>482</v>
      </c>
      <c r="L88" s="302"/>
      <c r="M88" s="7" t="s">
        <v>174</v>
      </c>
      <c r="N88" s="321"/>
      <c r="O88" s="336">
        <v>44469</v>
      </c>
      <c r="P88" s="284"/>
    </row>
    <row r="89" spans="1:16" ht="48" customHeight="1" x14ac:dyDescent="0.3">
      <c r="A89" s="434"/>
      <c r="B89" s="387"/>
      <c r="C89" s="395"/>
      <c r="D89" s="261" t="s">
        <v>328</v>
      </c>
      <c r="E89" s="406"/>
      <c r="F89" s="395" t="s">
        <v>483</v>
      </c>
      <c r="G89" s="446"/>
      <c r="H89" s="118" t="s">
        <v>484</v>
      </c>
      <c r="I89" s="258" t="s">
        <v>472</v>
      </c>
      <c r="J89" s="180" t="s">
        <v>486</v>
      </c>
      <c r="K89" s="124">
        <v>1</v>
      </c>
      <c r="L89" s="281"/>
      <c r="M89" s="7" t="s">
        <v>487</v>
      </c>
      <c r="N89" s="321"/>
      <c r="O89" s="336">
        <v>44469</v>
      </c>
      <c r="P89" s="284"/>
    </row>
    <row r="90" spans="1:16" ht="48" customHeight="1" x14ac:dyDescent="0.3">
      <c r="A90" s="434"/>
      <c r="B90" s="387"/>
      <c r="C90" s="395"/>
      <c r="D90" s="261" t="s">
        <v>321</v>
      </c>
      <c r="E90" s="406"/>
      <c r="F90" s="395"/>
      <c r="G90" s="446"/>
      <c r="H90" s="164"/>
      <c r="I90" s="258"/>
      <c r="J90" s="7"/>
      <c r="K90" s="297"/>
      <c r="L90" s="302"/>
      <c r="M90" s="7"/>
      <c r="N90" s="285"/>
      <c r="O90" s="336">
        <v>44469</v>
      </c>
      <c r="P90" s="298"/>
    </row>
    <row r="91" spans="1:16" ht="48" customHeight="1" x14ac:dyDescent="0.3">
      <c r="A91" s="434"/>
      <c r="B91" s="387"/>
      <c r="C91" s="395"/>
      <c r="D91" s="261" t="s">
        <v>488</v>
      </c>
      <c r="E91" s="406"/>
      <c r="F91" s="395" t="s">
        <v>489</v>
      </c>
      <c r="G91" s="446"/>
      <c r="H91" s="164"/>
      <c r="I91" s="258"/>
      <c r="J91" s="7"/>
      <c r="K91" s="297"/>
      <c r="L91" s="302"/>
      <c r="M91" s="7"/>
      <c r="N91" s="285"/>
      <c r="O91" s="336">
        <v>44469</v>
      </c>
      <c r="P91" s="298"/>
    </row>
    <row r="92" spans="1:16" ht="48" customHeight="1" thickBot="1" x14ac:dyDescent="0.35">
      <c r="A92" s="435"/>
      <c r="B92" s="388"/>
      <c r="C92" s="409"/>
      <c r="D92" s="266" t="s">
        <v>490</v>
      </c>
      <c r="E92" s="407"/>
      <c r="F92" s="409"/>
      <c r="G92" s="447"/>
      <c r="H92" s="278"/>
      <c r="I92" s="259"/>
      <c r="J92" s="76"/>
      <c r="K92" s="297"/>
      <c r="L92" s="302"/>
      <c r="M92" s="7"/>
      <c r="N92" s="285"/>
      <c r="O92" s="336">
        <v>44469</v>
      </c>
      <c r="P92" s="298"/>
    </row>
    <row r="94" spans="1:16" ht="24" customHeight="1" x14ac:dyDescent="0.3">
      <c r="H94"/>
    </row>
    <row r="95" spans="1:16" ht="24" customHeight="1" x14ac:dyDescent="0.3">
      <c r="O95" s="256"/>
    </row>
    <row r="96" spans="1:16" ht="24" customHeight="1" x14ac:dyDescent="0.3">
      <c r="M96" s="255"/>
    </row>
  </sheetData>
  <autoFilter ref="A1:Z94">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G3:G4"/>
    <mergeCell ref="H3:H4"/>
    <mergeCell ref="J3:J4"/>
    <mergeCell ref="K3:P3"/>
    <mergeCell ref="A5:A13"/>
    <mergeCell ref="B5:B13"/>
    <mergeCell ref="C5:C13"/>
    <mergeCell ref="E5:E13"/>
    <mergeCell ref="G5:G13"/>
    <mergeCell ref="H6:H8"/>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count="8">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REGISTRAR EL ENTREGABLE " sqref="N4"/>
    <dataValidation allowBlank="1" showInputMessage="1" showErrorMessage="1" prompt="REGISTRAR EL RESULTADO DEL INDICADOR " sqref="L4"/>
    <dataValidation allowBlank="1" showInputMessage="1" showErrorMessage="1" prompt="Registrar el nombre del proceso que va  a responder por la ejecución " sqref="I4"/>
    <dataValidation allowBlank="1" showInputMessage="1" showErrorMessage="1" prompt="Fórmula matemática" sqref="J3:J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De acuerdo con las variables de la fórmula: Pesos,  horas, actividades" sqref="M3:M4"/>
    <dataValidation allowBlank="1" showInputMessage="1" showErrorMessage="1" prompt="Escribir nombre de entregable o meta numérica  si es un indicador" sqref="K3:K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Análisis de Contexto </vt:lpstr>
      <vt:lpstr>Estrategias</vt:lpstr>
      <vt:lpstr>Plan de Acción 2021</vt:lpstr>
      <vt:lpstr>SEGUIMIENTO 1 TRIM</vt:lpstr>
      <vt:lpstr>SEGUIMIENTO 2 TRIM </vt:lpstr>
      <vt:lpstr>SEGUIMIENTO 3 TRIM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 G 2</cp:lastModifiedBy>
  <cp:revision/>
  <dcterms:created xsi:type="dcterms:W3CDTF">2020-02-13T14:21:15Z</dcterms:created>
  <dcterms:modified xsi:type="dcterms:W3CDTF">2021-08-18T19:30:15Z</dcterms:modified>
  <cp:category/>
  <cp:contentStatus/>
</cp:coreProperties>
</file>